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440" windowHeight="11700" activeTab="1"/>
  </bookViews>
  <sheets>
    <sheet name="Ж3 класс" sheetId="6" r:id="rId1"/>
    <sheet name="М3 класс" sheetId="5" r:id="rId2"/>
    <sheet name="Ж2класс" sheetId="9" r:id="rId3"/>
    <sheet name="М2класс" sheetId="8" r:id="rId4"/>
    <sheet name="ГРУППА" sheetId="4" r:id="rId5"/>
    <sheet name="СВЯЗКА" sheetId="1" r:id="rId6"/>
  </sheets>
  <definedNames>
    <definedName name="_xlnm._FilterDatabase" localSheetId="4" hidden="1">ГРУППА!$A$12:$AA$12</definedName>
    <definedName name="_xlnm._FilterDatabase" localSheetId="2" hidden="1">Ж2класс!$A$12:$AC$29</definedName>
    <definedName name="_xlnm._FilterDatabase" localSheetId="0" hidden="1">'Ж3 класс'!$A$12:$AC$27</definedName>
    <definedName name="_xlnm._FilterDatabase" localSheetId="3" hidden="1">М2класс!$A$12:$AE$43</definedName>
    <definedName name="_xlnm._FilterDatabase" localSheetId="1" hidden="1">'М3 класс'!$A$12:$AE$46</definedName>
    <definedName name="_xlnm._FilterDatabase" localSheetId="5" hidden="1">СВЯЗКА!$A$12:$AD$12</definedName>
  </definedNames>
  <calcPr calcId="125725"/>
</workbook>
</file>

<file path=xl/calcChain.xml><?xml version="1.0" encoding="utf-8"?>
<calcChain xmlns="http://schemas.openxmlformats.org/spreadsheetml/2006/main">
  <c r="U34" i="8"/>
  <c r="W34" s="1"/>
  <c r="R34"/>
  <c r="T34" s="1"/>
  <c r="Q34"/>
  <c r="O34"/>
  <c r="L34"/>
  <c r="N34" s="1"/>
  <c r="N20" i="9"/>
  <c r="W27" i="6"/>
  <c r="W26"/>
  <c r="W25"/>
  <c r="W24"/>
  <c r="W23"/>
  <c r="W22"/>
  <c r="W21"/>
  <c r="W20"/>
  <c r="W19"/>
  <c r="W18"/>
  <c r="W17"/>
  <c r="W16"/>
  <c r="W15"/>
  <c r="W14"/>
  <c r="U44" i="8"/>
  <c r="W44" s="1"/>
  <c r="R44"/>
  <c r="T44" s="1"/>
  <c r="O44"/>
  <c r="Q44" s="1"/>
  <c r="L44"/>
  <c r="N44" s="1"/>
  <c r="U43"/>
  <c r="W43" s="1"/>
  <c r="R43"/>
  <c r="T43" s="1"/>
  <c r="O43"/>
  <c r="Q43" s="1"/>
  <c r="L43"/>
  <c r="N43" s="1"/>
  <c r="U42"/>
  <c r="W42" s="1"/>
  <c r="R42"/>
  <c r="T42" s="1"/>
  <c r="O42"/>
  <c r="Q42" s="1"/>
  <c r="L42"/>
  <c r="N42" s="1"/>
  <c r="U41"/>
  <c r="W41" s="1"/>
  <c r="R41"/>
  <c r="T41" s="1"/>
  <c r="O41"/>
  <c r="Q41" s="1"/>
  <c r="L41"/>
  <c r="N41" s="1"/>
  <c r="U40"/>
  <c r="W40" s="1"/>
  <c r="R40"/>
  <c r="T40" s="1"/>
  <c r="O40"/>
  <c r="Q40" s="1"/>
  <c r="L40"/>
  <c r="N40" s="1"/>
  <c r="U39"/>
  <c r="W39" s="1"/>
  <c r="R39"/>
  <c r="T39" s="1"/>
  <c r="O39"/>
  <c r="Q39" s="1"/>
  <c r="L39"/>
  <c r="N39" s="1"/>
  <c r="U38"/>
  <c r="W38" s="1"/>
  <c r="R38"/>
  <c r="T38" s="1"/>
  <c r="O38"/>
  <c r="Q38" s="1"/>
  <c r="L38"/>
  <c r="N38" s="1"/>
  <c r="U29"/>
  <c r="W29" s="1"/>
  <c r="R29"/>
  <c r="T29" s="1"/>
  <c r="O29"/>
  <c r="Q29" s="1"/>
  <c r="L29"/>
  <c r="N29" s="1"/>
  <c r="U28"/>
  <c r="W28" s="1"/>
  <c r="R28"/>
  <c r="T28" s="1"/>
  <c r="O28"/>
  <c r="Q28" s="1"/>
  <c r="L28"/>
  <c r="N28" s="1"/>
  <c r="U27"/>
  <c r="W27" s="1"/>
  <c r="R27"/>
  <c r="T27" s="1"/>
  <c r="O27"/>
  <c r="Q27" s="1"/>
  <c r="L27"/>
  <c r="N27" s="1"/>
  <c r="U23"/>
  <c r="W23" s="1"/>
  <c r="R23"/>
  <c r="T23" s="1"/>
  <c r="O23"/>
  <c r="Q23" s="1"/>
  <c r="L23"/>
  <c r="N23" s="1"/>
  <c r="U22"/>
  <c r="W22" s="1"/>
  <c r="R22"/>
  <c r="T22" s="1"/>
  <c r="O22"/>
  <c r="Q22" s="1"/>
  <c r="L22"/>
  <c r="N22" s="1"/>
  <c r="W29" i="9"/>
  <c r="U29"/>
  <c r="R29"/>
  <c r="T29" s="1"/>
  <c r="O29"/>
  <c r="Q29" s="1"/>
  <c r="L29"/>
  <c r="N29" s="1"/>
  <c r="U28"/>
  <c r="W28" s="1"/>
  <c r="R28"/>
  <c r="T28" s="1"/>
  <c r="O28"/>
  <c r="Q28" s="1"/>
  <c r="L28"/>
  <c r="N28" s="1"/>
  <c r="U27"/>
  <c r="W27" s="1"/>
  <c r="R27"/>
  <c r="T27" s="1"/>
  <c r="O27"/>
  <c r="Q27" s="1"/>
  <c r="L27"/>
  <c r="N27" s="1"/>
  <c r="U26"/>
  <c r="W26" s="1"/>
  <c r="R26"/>
  <c r="T26" s="1"/>
  <c r="O26"/>
  <c r="Q26" s="1"/>
  <c r="L26"/>
  <c r="N26" s="1"/>
  <c r="U25"/>
  <c r="W25" s="1"/>
  <c r="R25"/>
  <c r="T25" s="1"/>
  <c r="O25"/>
  <c r="Q25" s="1"/>
  <c r="L25"/>
  <c r="N25" s="1"/>
  <c r="U24"/>
  <c r="W24" s="1"/>
  <c r="R24"/>
  <c r="T24" s="1"/>
  <c r="Q24"/>
  <c r="O24"/>
  <c r="L24"/>
  <c r="N24" s="1"/>
  <c r="U23"/>
  <c r="W23" s="1"/>
  <c r="R23"/>
  <c r="T23" s="1"/>
  <c r="O23"/>
  <c r="Q23" s="1"/>
  <c r="L23"/>
  <c r="N23" s="1"/>
  <c r="U22"/>
  <c r="W22" s="1"/>
  <c r="R22"/>
  <c r="T22" s="1"/>
  <c r="O22"/>
  <c r="Q22" s="1"/>
  <c r="L22"/>
  <c r="N22" s="1"/>
  <c r="U21"/>
  <c r="W21" s="1"/>
  <c r="R21"/>
  <c r="T21" s="1"/>
  <c r="O21"/>
  <c r="Q21" s="1"/>
  <c r="L21"/>
  <c r="N21" s="1"/>
  <c r="U20"/>
  <c r="W20" s="1"/>
  <c r="R20"/>
  <c r="T20" s="1"/>
  <c r="O20"/>
  <c r="Q20" s="1"/>
  <c r="L20"/>
  <c r="W19"/>
  <c r="U19"/>
  <c r="R19"/>
  <c r="T19" s="1"/>
  <c r="O19"/>
  <c r="Q19" s="1"/>
  <c r="L19"/>
  <c r="N19" s="1"/>
  <c r="U18"/>
  <c r="W18" s="1"/>
  <c r="R18"/>
  <c r="T18" s="1"/>
  <c r="O18"/>
  <c r="Q18" s="1"/>
  <c r="L18"/>
  <c r="N18" s="1"/>
  <c r="U17"/>
  <c r="W17" s="1"/>
  <c r="R17"/>
  <c r="T17" s="1"/>
  <c r="O17"/>
  <c r="Q17" s="1"/>
  <c r="L17"/>
  <c r="N17" s="1"/>
  <c r="U16"/>
  <c r="W16" s="1"/>
  <c r="R16"/>
  <c r="T16" s="1"/>
  <c r="O16"/>
  <c r="Q16" s="1"/>
  <c r="N16"/>
  <c r="L16"/>
  <c r="U15"/>
  <c r="W15" s="1"/>
  <c r="R15"/>
  <c r="T15" s="1"/>
  <c r="O15"/>
  <c r="Q15" s="1"/>
  <c r="L15"/>
  <c r="N15" s="1"/>
  <c r="U14"/>
  <c r="W14" s="1"/>
  <c r="R14"/>
  <c r="T14" s="1"/>
  <c r="O14"/>
  <c r="Q14" s="1"/>
  <c r="L14"/>
  <c r="N14" s="1"/>
  <c r="U13"/>
  <c r="W13" s="1"/>
  <c r="R13"/>
  <c r="T13" s="1"/>
  <c r="O13"/>
  <c r="Q13" s="1"/>
  <c r="L13"/>
  <c r="N13" s="1"/>
  <c r="U37" i="8"/>
  <c r="W37" s="1"/>
  <c r="R37"/>
  <c r="T37" s="1"/>
  <c r="O37"/>
  <c r="Q37" s="1"/>
  <c r="L37"/>
  <c r="N37" s="1"/>
  <c r="U36"/>
  <c r="W36" s="1"/>
  <c r="R36"/>
  <c r="T36" s="1"/>
  <c r="O36"/>
  <c r="Q36" s="1"/>
  <c r="L36"/>
  <c r="N36" s="1"/>
  <c r="U26"/>
  <c r="W26" s="1"/>
  <c r="R26"/>
  <c r="T26" s="1"/>
  <c r="O26"/>
  <c r="Q26" s="1"/>
  <c r="L26"/>
  <c r="N26" s="1"/>
  <c r="U35"/>
  <c r="W35" s="1"/>
  <c r="R35"/>
  <c r="T35" s="1"/>
  <c r="O35"/>
  <c r="Q35" s="1"/>
  <c r="L35"/>
  <c r="N35" s="1"/>
  <c r="U33"/>
  <c r="W33" s="1"/>
  <c r="R33"/>
  <c r="T33" s="1"/>
  <c r="O33"/>
  <c r="Q33" s="1"/>
  <c r="L33"/>
  <c r="N33" s="1"/>
  <c r="U32"/>
  <c r="W32" s="1"/>
  <c r="R32"/>
  <c r="T32" s="1"/>
  <c r="O32"/>
  <c r="Q32" s="1"/>
  <c r="L32"/>
  <c r="N32" s="1"/>
  <c r="U31"/>
  <c r="W31" s="1"/>
  <c r="R31"/>
  <c r="T31" s="1"/>
  <c r="O31"/>
  <c r="Q31" s="1"/>
  <c r="L31"/>
  <c r="N31" s="1"/>
  <c r="U30"/>
  <c r="W30" s="1"/>
  <c r="R30"/>
  <c r="T30" s="1"/>
  <c r="O30"/>
  <c r="Q30" s="1"/>
  <c r="L30"/>
  <c r="N30" s="1"/>
  <c r="U25"/>
  <c r="W25" s="1"/>
  <c r="R25"/>
  <c r="T25" s="1"/>
  <c r="O25"/>
  <c r="Q25" s="1"/>
  <c r="L25"/>
  <c r="N25" s="1"/>
  <c r="U24"/>
  <c r="W24" s="1"/>
  <c r="R24"/>
  <c r="T24" s="1"/>
  <c r="O24"/>
  <c r="Q24" s="1"/>
  <c r="L24"/>
  <c r="N24" s="1"/>
  <c r="U21"/>
  <c r="W21" s="1"/>
  <c r="R21"/>
  <c r="T21" s="1"/>
  <c r="O21"/>
  <c r="Q21" s="1"/>
  <c r="L21"/>
  <c r="N21" s="1"/>
  <c r="U20"/>
  <c r="W20" s="1"/>
  <c r="R20"/>
  <c r="T20" s="1"/>
  <c r="O20"/>
  <c r="Q20" s="1"/>
  <c r="L20"/>
  <c r="N20" s="1"/>
  <c r="U19"/>
  <c r="W19" s="1"/>
  <c r="R19"/>
  <c r="T19" s="1"/>
  <c r="O19"/>
  <c r="Q19" s="1"/>
  <c r="L19"/>
  <c r="N19" s="1"/>
  <c r="U18"/>
  <c r="W18" s="1"/>
  <c r="R18"/>
  <c r="T18" s="1"/>
  <c r="O18"/>
  <c r="Q18" s="1"/>
  <c r="L18"/>
  <c r="N18" s="1"/>
  <c r="U17"/>
  <c r="W17" s="1"/>
  <c r="R17"/>
  <c r="T17" s="1"/>
  <c r="O17"/>
  <c r="Q17" s="1"/>
  <c r="L17"/>
  <c r="N17" s="1"/>
  <c r="U16"/>
  <c r="W16" s="1"/>
  <c r="R16"/>
  <c r="T16" s="1"/>
  <c r="O16"/>
  <c r="Q16" s="1"/>
  <c r="L16"/>
  <c r="N16" s="1"/>
  <c r="U15"/>
  <c r="W15" s="1"/>
  <c r="R15"/>
  <c r="T15" s="1"/>
  <c r="O15"/>
  <c r="Q15" s="1"/>
  <c r="L15"/>
  <c r="N15" s="1"/>
  <c r="U14"/>
  <c r="W14" s="1"/>
  <c r="R14"/>
  <c r="T14" s="1"/>
  <c r="O14"/>
  <c r="Q14" s="1"/>
  <c r="L14"/>
  <c r="N14" s="1"/>
  <c r="U13"/>
  <c r="W13" s="1"/>
  <c r="R13"/>
  <c r="T13" s="1"/>
  <c r="O13"/>
  <c r="Q13" s="1"/>
  <c r="L13"/>
  <c r="N13" s="1"/>
  <c r="X34" l="1"/>
  <c r="Y34" s="1"/>
  <c r="X42"/>
  <c r="Y42" s="1"/>
  <c r="X38"/>
  <c r="Y38" s="1"/>
  <c r="X23"/>
  <c r="Y23" s="1"/>
  <c r="X39"/>
  <c r="Y39" s="1"/>
  <c r="X28"/>
  <c r="Y28" s="1"/>
  <c r="X18"/>
  <c r="Y18" s="1"/>
  <c r="X22"/>
  <c r="Y22" s="1"/>
  <c r="X40"/>
  <c r="Y40" s="1"/>
  <c r="X43"/>
  <c r="Y43" s="1"/>
  <c r="X44"/>
  <c r="Y44" s="1"/>
  <c r="X41"/>
  <c r="Y41" s="1"/>
  <c r="X27"/>
  <c r="Y27" s="1"/>
  <c r="X29"/>
  <c r="Y29" s="1"/>
  <c r="X24" i="9"/>
  <c r="Y24" s="1"/>
  <c r="X14"/>
  <c r="Y14" s="1"/>
  <c r="X18"/>
  <c r="Y18" s="1"/>
  <c r="X23"/>
  <c r="Y23" s="1"/>
  <c r="X27"/>
  <c r="Y27" s="1"/>
  <c r="X25"/>
  <c r="Y25" s="1"/>
  <c r="AA25" s="1"/>
  <c r="X16"/>
  <c r="Y16" s="1"/>
  <c r="X19"/>
  <c r="Y19" s="1"/>
  <c r="AA19" s="1"/>
  <c r="X13"/>
  <c r="Y13" s="1"/>
  <c r="AA13" s="1"/>
  <c r="X28"/>
  <c r="Y28" s="1"/>
  <c r="X17"/>
  <c r="Y17" s="1"/>
  <c r="X15"/>
  <c r="Y15" s="1"/>
  <c r="X21"/>
  <c r="Y21" s="1"/>
  <c r="AA21" s="1"/>
  <c r="X26"/>
  <c r="Y26" s="1"/>
  <c r="AA26" s="1"/>
  <c r="X20"/>
  <c r="Y20" s="1"/>
  <c r="AA20" s="1"/>
  <c r="X29"/>
  <c r="Y29" s="1"/>
  <c r="AA29" s="1"/>
  <c r="X22"/>
  <c r="Y22" s="1"/>
  <c r="AA22" s="1"/>
  <c r="X32" i="8"/>
  <c r="Y32" s="1"/>
  <c r="X14"/>
  <c r="Y14" s="1"/>
  <c r="X31"/>
  <c r="Y31" s="1"/>
  <c r="X36"/>
  <c r="Y36" s="1"/>
  <c r="X25"/>
  <c r="Y25" s="1"/>
  <c r="X19"/>
  <c r="Y19" s="1"/>
  <c r="X20"/>
  <c r="Y20" s="1"/>
  <c r="X33"/>
  <c r="Y33" s="1"/>
  <c r="X17"/>
  <c r="Y17" s="1"/>
  <c r="X13"/>
  <c r="Y13" s="1"/>
  <c r="AA13" s="1"/>
  <c r="X15"/>
  <c r="Y15" s="1"/>
  <c r="X16"/>
  <c r="Y16" s="1"/>
  <c r="X24"/>
  <c r="Y24" s="1"/>
  <c r="X30"/>
  <c r="Y30" s="1"/>
  <c r="X35"/>
  <c r="Y35" s="1"/>
  <c r="X37"/>
  <c r="Y37" s="1"/>
  <c r="X21"/>
  <c r="Y21" s="1"/>
  <c r="X26"/>
  <c r="Y26" s="1"/>
  <c r="AA26" s="1"/>
  <c r="U27" i="6"/>
  <c r="R27"/>
  <c r="T27" s="1"/>
  <c r="O27"/>
  <c r="Q27" s="1"/>
  <c r="L27"/>
  <c r="N27" s="1"/>
  <c r="U25"/>
  <c r="R25"/>
  <c r="T25" s="1"/>
  <c r="O25"/>
  <c r="Q25" s="1"/>
  <c r="L25"/>
  <c r="N25" s="1"/>
  <c r="U24"/>
  <c r="R24"/>
  <c r="T24" s="1"/>
  <c r="O24"/>
  <c r="Q24" s="1"/>
  <c r="L24"/>
  <c r="N24" s="1"/>
  <c r="U22"/>
  <c r="R22"/>
  <c r="T22" s="1"/>
  <c r="O22"/>
  <c r="Q22" s="1"/>
  <c r="L22"/>
  <c r="N22" s="1"/>
  <c r="U16"/>
  <c r="R16"/>
  <c r="T16" s="1"/>
  <c r="O16"/>
  <c r="Q16" s="1"/>
  <c r="L16"/>
  <c r="N16" s="1"/>
  <c r="U46" i="5"/>
  <c r="W46" s="1"/>
  <c r="R46"/>
  <c r="T46" s="1"/>
  <c r="O46"/>
  <c r="Q46" s="1"/>
  <c r="L46"/>
  <c r="N46" s="1"/>
  <c r="U45"/>
  <c r="W45" s="1"/>
  <c r="R45"/>
  <c r="T45" s="1"/>
  <c r="O45"/>
  <c r="Q45" s="1"/>
  <c r="L45"/>
  <c r="N45" s="1"/>
  <c r="U44"/>
  <c r="W44" s="1"/>
  <c r="R44"/>
  <c r="T44" s="1"/>
  <c r="O44"/>
  <c r="Q44" s="1"/>
  <c r="L44"/>
  <c r="N44" s="1"/>
  <c r="U43"/>
  <c r="W43" s="1"/>
  <c r="R43"/>
  <c r="T43" s="1"/>
  <c r="O43"/>
  <c r="Q43" s="1"/>
  <c r="L43"/>
  <c r="N43" s="1"/>
  <c r="U42"/>
  <c r="W42" s="1"/>
  <c r="R42"/>
  <c r="T42" s="1"/>
  <c r="O42"/>
  <c r="Q42" s="1"/>
  <c r="L42"/>
  <c r="N42" s="1"/>
  <c r="AA34" i="8" l="1"/>
  <c r="AA38"/>
  <c r="AA44"/>
  <c r="AA21"/>
  <c r="AA17"/>
  <c r="AA32"/>
  <c r="AA22"/>
  <c r="AA15"/>
  <c r="AA31"/>
  <c r="AA43"/>
  <c r="AA42"/>
  <c r="AA23"/>
  <c r="AA24"/>
  <c r="AA16"/>
  <c r="AA25"/>
  <c r="AA36"/>
  <c r="AA41"/>
  <c r="AA39"/>
  <c r="AA30"/>
  <c r="AA35"/>
  <c r="AA20"/>
  <c r="AA29"/>
  <c r="AA28"/>
  <c r="AA19"/>
  <c r="AA27"/>
  <c r="AA37"/>
  <c r="AA33"/>
  <c r="AA18"/>
  <c r="AA15" i="9"/>
  <c r="AA23"/>
  <c r="AA27"/>
  <c r="AA16"/>
  <c r="AA24"/>
  <c r="AA28"/>
  <c r="AA14"/>
  <c r="AA17"/>
  <c r="AA18"/>
  <c r="AA14" i="8"/>
  <c r="AA40"/>
  <c r="X22" i="6"/>
  <c r="Y22" s="1"/>
  <c r="X27"/>
  <c r="Y27" s="1"/>
  <c r="X25"/>
  <c r="Y25" s="1"/>
  <c r="X24"/>
  <c r="Y24" s="1"/>
  <c r="X16"/>
  <c r="Y16" s="1"/>
  <c r="X46" i="5"/>
  <c r="Y46" s="1"/>
  <c r="X43"/>
  <c r="Y43" s="1"/>
  <c r="X42"/>
  <c r="Y42" s="1"/>
  <c r="X44"/>
  <c r="Y44" s="1"/>
  <c r="X45"/>
  <c r="Y45" s="1"/>
  <c r="U41" l="1"/>
  <c r="W41" s="1"/>
  <c r="R41"/>
  <c r="T41" s="1"/>
  <c r="O41"/>
  <c r="Q41" s="1"/>
  <c r="L41"/>
  <c r="N41" s="1"/>
  <c r="U36"/>
  <c r="W36" s="1"/>
  <c r="R36"/>
  <c r="T36" s="1"/>
  <c r="O36"/>
  <c r="Q36" s="1"/>
  <c r="L36"/>
  <c r="N36" s="1"/>
  <c r="U35"/>
  <c r="W35" s="1"/>
  <c r="R35"/>
  <c r="T35" s="1"/>
  <c r="O35"/>
  <c r="Q35" s="1"/>
  <c r="L35"/>
  <c r="N35" s="1"/>
  <c r="U34"/>
  <c r="W34" s="1"/>
  <c r="R34"/>
  <c r="T34" s="1"/>
  <c r="O34"/>
  <c r="Q34" s="1"/>
  <c r="L34"/>
  <c r="N34" s="1"/>
  <c r="U33"/>
  <c r="W33" s="1"/>
  <c r="R33"/>
  <c r="T33" s="1"/>
  <c r="O33"/>
  <c r="Q33" s="1"/>
  <c r="L33"/>
  <c r="N33" s="1"/>
  <c r="U31"/>
  <c r="W31" s="1"/>
  <c r="R31"/>
  <c r="T31" s="1"/>
  <c r="O31"/>
  <c r="Q31" s="1"/>
  <c r="L31"/>
  <c r="N31" s="1"/>
  <c r="U29"/>
  <c r="W29" s="1"/>
  <c r="R29"/>
  <c r="T29" s="1"/>
  <c r="O29"/>
  <c r="Q29" s="1"/>
  <c r="L29"/>
  <c r="N29" s="1"/>
  <c r="U28"/>
  <c r="W28" s="1"/>
  <c r="R28"/>
  <c r="T28" s="1"/>
  <c r="O28"/>
  <c r="Q28" s="1"/>
  <c r="L28"/>
  <c r="N28" s="1"/>
  <c r="U26"/>
  <c r="W26" s="1"/>
  <c r="R26"/>
  <c r="T26" s="1"/>
  <c r="O26"/>
  <c r="Q26" s="1"/>
  <c r="L26"/>
  <c r="N26" s="1"/>
  <c r="U25"/>
  <c r="W25" s="1"/>
  <c r="R25"/>
  <c r="T25" s="1"/>
  <c r="O25"/>
  <c r="Q25" s="1"/>
  <c r="L25"/>
  <c r="N25" s="1"/>
  <c r="U24"/>
  <c r="W24" s="1"/>
  <c r="R24"/>
  <c r="T24" s="1"/>
  <c r="O24"/>
  <c r="Q24" s="1"/>
  <c r="L24"/>
  <c r="N24" s="1"/>
  <c r="U22"/>
  <c r="W22" s="1"/>
  <c r="R22"/>
  <c r="T22" s="1"/>
  <c r="O22"/>
  <c r="Q22" s="1"/>
  <c r="L22"/>
  <c r="N22" s="1"/>
  <c r="U18"/>
  <c r="W18" s="1"/>
  <c r="R18"/>
  <c r="T18" s="1"/>
  <c r="O18"/>
  <c r="Q18" s="1"/>
  <c r="L18"/>
  <c r="N18" s="1"/>
  <c r="U21"/>
  <c r="W21" s="1"/>
  <c r="R21"/>
  <c r="T21" s="1"/>
  <c r="O21"/>
  <c r="Q21" s="1"/>
  <c r="L21"/>
  <c r="N21" s="1"/>
  <c r="U16"/>
  <c r="W16" s="1"/>
  <c r="R16"/>
  <c r="T16" s="1"/>
  <c r="O16"/>
  <c r="Q16" s="1"/>
  <c r="L16"/>
  <c r="N16" s="1"/>
  <c r="U14"/>
  <c r="W14" s="1"/>
  <c r="R14"/>
  <c r="T14" s="1"/>
  <c r="O14"/>
  <c r="Q14" s="1"/>
  <c r="L14"/>
  <c r="N14" s="1"/>
  <c r="U26" i="6"/>
  <c r="R26"/>
  <c r="T26" s="1"/>
  <c r="O26"/>
  <c r="Q26" s="1"/>
  <c r="L26"/>
  <c r="N26" s="1"/>
  <c r="U23"/>
  <c r="R23"/>
  <c r="T23" s="1"/>
  <c r="O23"/>
  <c r="Q23" s="1"/>
  <c r="L23"/>
  <c r="N23" s="1"/>
  <c r="U21"/>
  <c r="R21"/>
  <c r="T21" s="1"/>
  <c r="O21"/>
  <c r="Q21" s="1"/>
  <c r="L21"/>
  <c r="N21" s="1"/>
  <c r="U20"/>
  <c r="R20"/>
  <c r="T20" s="1"/>
  <c r="O20"/>
  <c r="Q20" s="1"/>
  <c r="L20"/>
  <c r="N20" s="1"/>
  <c r="U19"/>
  <c r="R19"/>
  <c r="T19" s="1"/>
  <c r="O19"/>
  <c r="Q19" s="1"/>
  <c r="L19"/>
  <c r="N19" s="1"/>
  <c r="U18"/>
  <c r="R18"/>
  <c r="T18" s="1"/>
  <c r="O18"/>
  <c r="Q18" s="1"/>
  <c r="L18"/>
  <c r="N18" s="1"/>
  <c r="U15"/>
  <c r="R15"/>
  <c r="T15" s="1"/>
  <c r="O15"/>
  <c r="Q15" s="1"/>
  <c r="L15"/>
  <c r="N15" s="1"/>
  <c r="U40" i="5"/>
  <c r="W40" s="1"/>
  <c r="R40"/>
  <c r="T40" s="1"/>
  <c r="O40"/>
  <c r="Q40" s="1"/>
  <c r="L40"/>
  <c r="N40" s="1"/>
  <c r="U37"/>
  <c r="W37" s="1"/>
  <c r="R37"/>
  <c r="T37" s="1"/>
  <c r="O37"/>
  <c r="Q37" s="1"/>
  <c r="L37"/>
  <c r="N37" s="1"/>
  <c r="U32"/>
  <c r="W32" s="1"/>
  <c r="R32"/>
  <c r="T32" s="1"/>
  <c r="O32"/>
  <c r="Q32" s="1"/>
  <c r="L32"/>
  <c r="N32" s="1"/>
  <c r="U30"/>
  <c r="W30" s="1"/>
  <c r="R30"/>
  <c r="T30" s="1"/>
  <c r="O30"/>
  <c r="Q30" s="1"/>
  <c r="L30"/>
  <c r="N30" s="1"/>
  <c r="U27"/>
  <c r="W27" s="1"/>
  <c r="R27"/>
  <c r="T27" s="1"/>
  <c r="O27"/>
  <c r="Q27" s="1"/>
  <c r="L27"/>
  <c r="N27" s="1"/>
  <c r="U23"/>
  <c r="W23" s="1"/>
  <c r="R23"/>
  <c r="T23" s="1"/>
  <c r="O23"/>
  <c r="Q23" s="1"/>
  <c r="L23"/>
  <c r="N23" s="1"/>
  <c r="U19"/>
  <c r="W19" s="1"/>
  <c r="R19"/>
  <c r="T19" s="1"/>
  <c r="O19"/>
  <c r="Q19" s="1"/>
  <c r="L19"/>
  <c r="N19" s="1"/>
  <c r="U17" i="6"/>
  <c r="R17"/>
  <c r="T17" s="1"/>
  <c r="O17"/>
  <c r="Q17" s="1"/>
  <c r="L17"/>
  <c r="N17" s="1"/>
  <c r="U14"/>
  <c r="R14"/>
  <c r="T14" s="1"/>
  <c r="O14"/>
  <c r="Q14" s="1"/>
  <c r="L14"/>
  <c r="N14" s="1"/>
  <c r="U13"/>
  <c r="W13" s="1"/>
  <c r="R13"/>
  <c r="T13" s="1"/>
  <c r="O13"/>
  <c r="Q13" s="1"/>
  <c r="L13"/>
  <c r="N13" s="1"/>
  <c r="U39" i="5"/>
  <c r="W39" s="1"/>
  <c r="R39"/>
  <c r="T39" s="1"/>
  <c r="O39"/>
  <c r="Q39" s="1"/>
  <c r="L39"/>
  <c r="N39" s="1"/>
  <c r="U38"/>
  <c r="W38" s="1"/>
  <c r="R38"/>
  <c r="T38" s="1"/>
  <c r="O38"/>
  <c r="Q38" s="1"/>
  <c r="L38"/>
  <c r="N38" s="1"/>
  <c r="U20"/>
  <c r="W20" s="1"/>
  <c r="R20"/>
  <c r="T20" s="1"/>
  <c r="O20"/>
  <c r="Q20" s="1"/>
  <c r="L20"/>
  <c r="N20" s="1"/>
  <c r="U17"/>
  <c r="W17" s="1"/>
  <c r="R17"/>
  <c r="T17" s="1"/>
  <c r="O17"/>
  <c r="Q17" s="1"/>
  <c r="L17"/>
  <c r="N17" s="1"/>
  <c r="U15"/>
  <c r="W15" s="1"/>
  <c r="R15"/>
  <c r="T15" s="1"/>
  <c r="O15"/>
  <c r="Q15" s="1"/>
  <c r="L15"/>
  <c r="N15" s="1"/>
  <c r="U13"/>
  <c r="W13" s="1"/>
  <c r="R13"/>
  <c r="T13" s="1"/>
  <c r="O13"/>
  <c r="Q13" s="1"/>
  <c r="L13"/>
  <c r="N13" s="1"/>
  <c r="X21" i="6" l="1"/>
  <c r="Y21" s="1"/>
  <c r="X13"/>
  <c r="Y13" s="1"/>
  <c r="X15"/>
  <c r="Y15" s="1"/>
  <c r="X26"/>
  <c r="Y26" s="1"/>
  <c r="X17"/>
  <c r="Y17" s="1"/>
  <c r="X20"/>
  <c r="Y20" s="1"/>
  <c r="X18"/>
  <c r="Y18" s="1"/>
  <c r="X23"/>
  <c r="Y23" s="1"/>
  <c r="X19"/>
  <c r="Y19" s="1"/>
  <c r="X14"/>
  <c r="Y14" s="1"/>
  <c r="X36" i="5"/>
  <c r="Y36" s="1"/>
  <c r="X41"/>
  <c r="Y41" s="1"/>
  <c r="X35"/>
  <c r="Y35" s="1"/>
  <c r="X34"/>
  <c r="Y34" s="1"/>
  <c r="X33"/>
  <c r="Y33" s="1"/>
  <c r="X31"/>
  <c r="Y31" s="1"/>
  <c r="X29"/>
  <c r="Y29" s="1"/>
  <c r="X28"/>
  <c r="Y28" s="1"/>
  <c r="X26"/>
  <c r="Y26" s="1"/>
  <c r="X25"/>
  <c r="Y25" s="1"/>
  <c r="X24"/>
  <c r="Y24" s="1"/>
  <c r="X22"/>
  <c r="Y22" s="1"/>
  <c r="X18"/>
  <c r="Y18" s="1"/>
  <c r="X38"/>
  <c r="Y38" s="1"/>
  <c r="X23"/>
  <c r="Y23" s="1"/>
  <c r="X27"/>
  <c r="Y27" s="1"/>
  <c r="X15"/>
  <c r="Y15" s="1"/>
  <c r="X20"/>
  <c r="Y20" s="1"/>
  <c r="X32"/>
  <c r="Y32" s="1"/>
  <c r="X19"/>
  <c r="Y19" s="1"/>
  <c r="X30"/>
  <c r="Y30" s="1"/>
  <c r="X17"/>
  <c r="Y17" s="1"/>
  <c r="X40"/>
  <c r="Y40" s="1"/>
  <c r="X39"/>
  <c r="Y39" s="1"/>
  <c r="X37"/>
  <c r="Y37" s="1"/>
  <c r="X21"/>
  <c r="Y21" s="1"/>
  <c r="X16"/>
  <c r="Y16" s="1"/>
  <c r="X14"/>
  <c r="Y14" s="1"/>
  <c r="X13"/>
  <c r="Y13" s="1"/>
  <c r="AA25" i="6" l="1"/>
  <c r="AA27"/>
  <c r="AA22"/>
  <c r="AA24"/>
  <c r="AA21"/>
  <c r="AA23"/>
  <c r="AA14"/>
  <c r="AA15"/>
  <c r="AA19"/>
  <c r="AA26"/>
  <c r="AA17"/>
  <c r="AA18"/>
  <c r="AA13"/>
  <c r="AA16"/>
  <c r="AA20"/>
  <c r="AA46" i="5"/>
  <c r="AA24"/>
  <c r="AA31"/>
  <c r="AA18"/>
  <c r="AA29"/>
  <c r="AA45"/>
  <c r="AA43"/>
  <c r="AA44"/>
  <c r="AA42"/>
  <c r="AA33"/>
  <c r="AA36"/>
  <c r="AA22"/>
  <c r="AA25"/>
  <c r="AA13"/>
  <c r="AA41"/>
  <c r="AA28"/>
  <c r="AA35"/>
  <c r="AA26"/>
  <c r="AA34"/>
  <c r="AA39"/>
  <c r="AA38"/>
  <c r="AA15"/>
  <c r="AA16"/>
  <c r="AA32"/>
  <c r="AA23"/>
  <c r="AA40"/>
  <c r="AA30"/>
  <c r="AA19"/>
  <c r="AA14"/>
  <c r="AA21"/>
  <c r="AA37"/>
  <c r="AA27"/>
  <c r="AA20"/>
  <c r="AA17"/>
  <c r="W14" i="1" l="1"/>
  <c r="U14"/>
  <c r="T14"/>
  <c r="R14"/>
  <c r="O14"/>
  <c r="Q14" s="1"/>
  <c r="L14"/>
  <c r="N14" s="1"/>
  <c r="U23"/>
  <c r="W23" s="1"/>
  <c r="X23" s="1"/>
  <c r="Y23" s="1"/>
  <c r="R23"/>
  <c r="T23" s="1"/>
  <c r="Q23"/>
  <c r="O23"/>
  <c r="N23"/>
  <c r="L23"/>
  <c r="W25" i="4"/>
  <c r="U25"/>
  <c r="R25"/>
  <c r="T25" s="1"/>
  <c r="O25"/>
  <c r="Q25" s="1"/>
  <c r="L25"/>
  <c r="N25" s="1"/>
  <c r="U26" i="1"/>
  <c r="W26" s="1"/>
  <c r="R26"/>
  <c r="T26" s="1"/>
  <c r="O26"/>
  <c r="Q26" s="1"/>
  <c r="L26"/>
  <c r="N26" s="1"/>
  <c r="U24"/>
  <c r="W24" s="1"/>
  <c r="T24"/>
  <c r="R24"/>
  <c r="O24"/>
  <c r="Q24" s="1"/>
  <c r="L24"/>
  <c r="N24" s="1"/>
  <c r="X24" s="1"/>
  <c r="Y24" s="1"/>
  <c r="U22"/>
  <c r="W22" s="1"/>
  <c r="R22"/>
  <c r="T22" s="1"/>
  <c r="O22"/>
  <c r="Q22" s="1"/>
  <c r="L22"/>
  <c r="N22" s="1"/>
  <c r="X14" l="1"/>
  <c r="Y14" s="1"/>
  <c r="X25" i="4"/>
  <c r="Y25" s="1"/>
  <c r="X26" i="1"/>
  <c r="Y26" s="1"/>
  <c r="X22"/>
  <c r="Y22" s="1"/>
  <c r="U25"/>
  <c r="W25" s="1"/>
  <c r="U15"/>
  <c r="W15" s="1"/>
  <c r="U16"/>
  <c r="W16" s="1"/>
  <c r="U17"/>
  <c r="W17" s="1"/>
  <c r="U18"/>
  <c r="W18" s="1"/>
  <c r="U19"/>
  <c r="W19" s="1"/>
  <c r="U13"/>
  <c r="W13" s="1"/>
  <c r="U20"/>
  <c r="W20" s="1"/>
  <c r="U28"/>
  <c r="W28" s="1"/>
  <c r="U27"/>
  <c r="U21"/>
  <c r="W21" s="1"/>
  <c r="O25"/>
  <c r="O15"/>
  <c r="O16"/>
  <c r="O17"/>
  <c r="O18"/>
  <c r="O19"/>
  <c r="O13"/>
  <c r="O20"/>
  <c r="O28"/>
  <c r="O27"/>
  <c r="O21"/>
  <c r="U20" i="4"/>
  <c r="W20" s="1"/>
  <c r="R20"/>
  <c r="O20"/>
  <c r="U15"/>
  <c r="O21"/>
  <c r="O22"/>
  <c r="O16"/>
  <c r="O15"/>
  <c r="O19"/>
  <c r="O18"/>
  <c r="O13"/>
  <c r="O26"/>
  <c r="O14"/>
  <c r="O23"/>
  <c r="O17"/>
  <c r="O24"/>
  <c r="R15"/>
  <c r="L21" l="1"/>
  <c r="N21" s="1"/>
  <c r="Q21"/>
  <c r="R21"/>
  <c r="T21" s="1"/>
  <c r="U21"/>
  <c r="W21" s="1"/>
  <c r="L22"/>
  <c r="N22" s="1"/>
  <c r="Q22"/>
  <c r="R22"/>
  <c r="T22" s="1"/>
  <c r="U22"/>
  <c r="W22" s="1"/>
  <c r="L16"/>
  <c r="N16" s="1"/>
  <c r="Q16"/>
  <c r="R16"/>
  <c r="T16" s="1"/>
  <c r="U16"/>
  <c r="W16" s="1"/>
  <c r="L15"/>
  <c r="N15" s="1"/>
  <c r="Q15"/>
  <c r="T15"/>
  <c r="W15"/>
  <c r="L19"/>
  <c r="N19" s="1"/>
  <c r="Q19"/>
  <c r="R19"/>
  <c r="T19" s="1"/>
  <c r="U19"/>
  <c r="W19" s="1"/>
  <c r="L18"/>
  <c r="N18" s="1"/>
  <c r="Q18"/>
  <c r="R18"/>
  <c r="T18" s="1"/>
  <c r="U18"/>
  <c r="W18" s="1"/>
  <c r="L13"/>
  <c r="N13" s="1"/>
  <c r="Q13"/>
  <c r="R13"/>
  <c r="T13" s="1"/>
  <c r="U13"/>
  <c r="W13" s="1"/>
  <c r="L26"/>
  <c r="N26" s="1"/>
  <c r="Q26"/>
  <c r="R26"/>
  <c r="T26" s="1"/>
  <c r="U26"/>
  <c r="W26" s="1"/>
  <c r="L14"/>
  <c r="N14" s="1"/>
  <c r="Q14"/>
  <c r="R14"/>
  <c r="T14" s="1"/>
  <c r="U14"/>
  <c r="W14" s="1"/>
  <c r="L23"/>
  <c r="N23" s="1"/>
  <c r="Q23"/>
  <c r="R23"/>
  <c r="T23" s="1"/>
  <c r="U23"/>
  <c r="W23" s="1"/>
  <c r="L17"/>
  <c r="N17" s="1"/>
  <c r="Q17"/>
  <c r="R17"/>
  <c r="T17" s="1"/>
  <c r="U17"/>
  <c r="W17" s="1"/>
  <c r="L24"/>
  <c r="N24" s="1"/>
  <c r="Q24"/>
  <c r="R24"/>
  <c r="T24" s="1"/>
  <c r="U24"/>
  <c r="W24" s="1"/>
  <c r="T20"/>
  <c r="Q20"/>
  <c r="L20"/>
  <c r="N20" s="1"/>
  <c r="L21" i="1"/>
  <c r="N21" s="1"/>
  <c r="Q21"/>
  <c r="R21"/>
  <c r="T21" s="1"/>
  <c r="L25"/>
  <c r="N25" s="1"/>
  <c r="L15"/>
  <c r="N15" s="1"/>
  <c r="L16"/>
  <c r="N16" s="1"/>
  <c r="L17"/>
  <c r="N17" s="1"/>
  <c r="L18"/>
  <c r="N18" s="1"/>
  <c r="L19"/>
  <c r="N19" s="1"/>
  <c r="L13"/>
  <c r="N13" s="1"/>
  <c r="L20"/>
  <c r="N20" s="1"/>
  <c r="L28"/>
  <c r="N28" s="1"/>
  <c r="L27"/>
  <c r="N27" s="1"/>
  <c r="W27"/>
  <c r="Q18"/>
  <c r="Q19"/>
  <c r="Q13"/>
  <c r="Q20"/>
  <c r="Q28"/>
  <c r="Q27"/>
  <c r="R25"/>
  <c r="T25" s="1"/>
  <c r="R15"/>
  <c r="T15" s="1"/>
  <c r="R16"/>
  <c r="T16" s="1"/>
  <c r="R17"/>
  <c r="T17" s="1"/>
  <c r="R18"/>
  <c r="T18" s="1"/>
  <c r="R19"/>
  <c r="T19" s="1"/>
  <c r="R13"/>
  <c r="T13" s="1"/>
  <c r="R20"/>
  <c r="T20" s="1"/>
  <c r="R28"/>
  <c r="T28" s="1"/>
  <c r="R27"/>
  <c r="T27" s="1"/>
  <c r="Q17"/>
  <c r="Q16"/>
  <c r="Q15"/>
  <c r="Q25"/>
  <c r="X20" i="4" l="1"/>
  <c r="Y20" s="1"/>
  <c r="X13" i="1"/>
  <c r="Y13" s="1"/>
  <c r="X25"/>
  <c r="Y25" s="1"/>
  <c r="X15" i="4"/>
  <c r="Y15" s="1"/>
  <c r="X17" i="1"/>
  <c r="Y17" s="1"/>
  <c r="X15"/>
  <c r="Y15" s="1"/>
  <c r="X16"/>
  <c r="Y16" s="1"/>
  <c r="X18"/>
  <c r="Y18" s="1"/>
  <c r="X21"/>
  <c r="Y21" s="1"/>
  <c r="AA21" s="1"/>
  <c r="X20"/>
  <c r="Y20" s="1"/>
  <c r="AA20" s="1"/>
  <c r="X18" i="4"/>
  <c r="Y18" s="1"/>
  <c r="X23"/>
  <c r="Y23" s="1"/>
  <c r="X26"/>
  <c r="Y26" s="1"/>
  <c r="X19"/>
  <c r="Y19" s="1"/>
  <c r="X22"/>
  <c r="Y22" s="1"/>
  <c r="X13"/>
  <c r="Y13" s="1"/>
  <c r="AA25" s="1"/>
  <c r="X21"/>
  <c r="Y21" s="1"/>
  <c r="X14"/>
  <c r="Y14" s="1"/>
  <c r="X16"/>
  <c r="Y16" s="1"/>
  <c r="X24"/>
  <c r="Y24" s="1"/>
  <c r="X28" i="1"/>
  <c r="Y28" s="1"/>
  <c r="X27"/>
  <c r="Y27" s="1"/>
  <c r="X19"/>
  <c r="Y19" s="1"/>
  <c r="AA23" l="1"/>
  <c r="AA24"/>
  <c r="AA22"/>
  <c r="AA26"/>
  <c r="AA14"/>
  <c r="AA25"/>
  <c r="AA28"/>
  <c r="AA17"/>
  <c r="AA27"/>
  <c r="AA15"/>
  <c r="AA19"/>
  <c r="AA16"/>
  <c r="AA18"/>
  <c r="AA20" i="4"/>
  <c r="AA13" i="1"/>
  <c r="AA15" i="4"/>
  <c r="AA19"/>
  <c r="AA24"/>
  <c r="AA26"/>
  <c r="AA16"/>
  <c r="AA23"/>
  <c r="AA21"/>
  <c r="AA18"/>
  <c r="AA14"/>
  <c r="AA22"/>
  <c r="AA13"/>
  <c r="X17" l="1"/>
  <c r="Y17" s="1"/>
  <c r="AA17" s="1"/>
</calcChain>
</file>

<file path=xl/sharedStrings.xml><?xml version="1.0" encoding="utf-8"?>
<sst xmlns="http://schemas.openxmlformats.org/spreadsheetml/2006/main" count="646" uniqueCount="243">
  <si>
    <t>Управление физической культуры и спорта мэрии г. Новосибирска</t>
  </si>
  <si>
    <t>Федерация спортивного туризма Новосибирской области</t>
  </si>
  <si>
    <t>Протокол результатов</t>
  </si>
  <si>
    <t>Квалификационный ранг -     баллов</t>
  </si>
  <si>
    <t>№№</t>
  </si>
  <si>
    <t>Фамилия, Имя</t>
  </si>
  <si>
    <t>Ранг</t>
  </si>
  <si>
    <t>Штраф</t>
  </si>
  <si>
    <t>Итого</t>
  </si>
  <si>
    <t>Место</t>
  </si>
  <si>
    <t>% от результата победителя</t>
  </si>
  <si>
    <t>Выполненный разряд</t>
  </si>
  <si>
    <t>Примечание</t>
  </si>
  <si>
    <t>Эо</t>
  </si>
  <si>
    <t>Шо</t>
  </si>
  <si>
    <t>Этех</t>
  </si>
  <si>
    <t>Штех</t>
  </si>
  <si>
    <t>Тэ</t>
  </si>
  <si>
    <t>Суд</t>
  </si>
  <si>
    <t>Шсуд</t>
  </si>
  <si>
    <t>Тс</t>
  </si>
  <si>
    <t>Мин</t>
  </si>
  <si>
    <t>Шмин</t>
  </si>
  <si>
    <t>КВ</t>
  </si>
  <si>
    <t>Главный судья</t>
  </si>
  <si>
    <t>Главный секретарь</t>
  </si>
  <si>
    <t>Чемпионат города Новосибирска по спортивному туризму "Осенний марафон - 2016"</t>
  </si>
  <si>
    <t>дистанция - комбинированная - связка  код ВРВС 0840161811Я</t>
  </si>
  <si>
    <t>09-11 сентября 2016г.</t>
  </si>
  <si>
    <t>Территория</t>
  </si>
  <si>
    <t>Команда</t>
  </si>
  <si>
    <t xml:space="preserve">т/к Ювента НГПУ - МЦ «Мир молодежи» т/к «Экватор» </t>
  </si>
  <si>
    <t>МЦ «Мир молодежи» т/к «Экватор»</t>
  </si>
  <si>
    <t>т/к Ювента НГПУ -1</t>
  </si>
  <si>
    <t>т/к Ювента НГПУ-2</t>
  </si>
  <si>
    <t>т/к Ювента НГПУ 3</t>
  </si>
  <si>
    <t>т/к Кедр ТСО ПАНДА -1</t>
  </si>
  <si>
    <t>т/к Кедр ТСО ПАНДА-2</t>
  </si>
  <si>
    <t>т/к Кедр ТСО ПАНДА-3</t>
  </si>
  <si>
    <t>Октярьский- Советский район, г. Новосибирск</t>
  </si>
  <si>
    <t>Советский район, г. Новосибирск</t>
  </si>
  <si>
    <t>Октярьский район, г. Новосибирск</t>
  </si>
  <si>
    <t>Ленинский район, г. Новосибирск</t>
  </si>
  <si>
    <t>Глазачев Данила (КМС), Абрамов Сергей (КМС)</t>
  </si>
  <si>
    <t>Бутусов Павел (I), Логинов Василий (III)</t>
  </si>
  <si>
    <t>Семенов Виталий(II), Щепин Артем (II)</t>
  </si>
  <si>
    <t>Черемнов Михаил (КМС), Печникова АнастасияI(I)</t>
  </si>
  <si>
    <t>Белоусов Андрей (I), Ятыгин Роман (I)</t>
  </si>
  <si>
    <t>Ан Ульяна(II), Бикейкина Светлана (II)</t>
  </si>
  <si>
    <t>СГТ НГУ -1</t>
  </si>
  <si>
    <t>т/к Кедр ТСО ПАНДА-4</t>
  </si>
  <si>
    <t>НИИЖТ-3</t>
  </si>
  <si>
    <t>т/к Ювента НГПУ 4</t>
  </si>
  <si>
    <t>АРГО</t>
  </si>
  <si>
    <t>т/к Кедр ТСО ПАНДА-6</t>
  </si>
  <si>
    <t>г. Новосибирск</t>
  </si>
  <si>
    <t>Беденко Дмитрий(III), Сергачев Дмитрий (б/р)</t>
  </si>
  <si>
    <t>Кузнецов Александр(III), Русских Сергей (III)</t>
  </si>
  <si>
    <t>Калининский район, г. Новосибирск</t>
  </si>
  <si>
    <t>дистанция - комбинированная - группа  код ВРВС 0840161811Я</t>
  </si>
  <si>
    <t>Новосибирская обл.</t>
  </si>
  <si>
    <t>Ковалевский Артем (II), Ковалевская Мария(б/р), Платов Алексей(III), Платова Елена (III)</t>
  </si>
  <si>
    <t>Серебренников Андрей (II), Данилов Алексей (б/р), Воронцова Екатерина (III), Насибуллина Яна (б/р)</t>
  </si>
  <si>
    <t>Тион</t>
  </si>
  <si>
    <t>ТСЦ Панда т/к Кедр -5</t>
  </si>
  <si>
    <t>ТСЦ Панда т/к Кедр -7</t>
  </si>
  <si>
    <t>т/к Бобр -СГТ НГУ</t>
  </si>
  <si>
    <t>НИИЖТ-2</t>
  </si>
  <si>
    <t>СГТ НГУ - Спальники</t>
  </si>
  <si>
    <t>НИИЖТ-1</t>
  </si>
  <si>
    <t>ТСЦ Панда т/к Кедр -8</t>
  </si>
  <si>
    <t>СГТ НГУ -2</t>
  </si>
  <si>
    <t>ТСЦ Панда т/к Кедр -т/к Салаир</t>
  </si>
  <si>
    <t>ТСЦ Панда т/к Кедр -9</t>
  </si>
  <si>
    <t>ОДТ</t>
  </si>
  <si>
    <t>Куйбышеевский ДДТ</t>
  </si>
  <si>
    <t>Руденков Максим(II), Дозморов Сергей (II)</t>
  </si>
  <si>
    <t>Ведель Павел(II), Ибрагимов Андрей (б/р), Баранова Нина(III), Дорожкова Наталья(б/р), Ибрагимова Алена (III)</t>
  </si>
  <si>
    <t>Взято Эо</t>
  </si>
  <si>
    <t>Время ТЭ</t>
  </si>
  <si>
    <t>Взято ТЭ</t>
  </si>
  <si>
    <t xml:space="preserve">Т             на дист. план </t>
  </si>
  <si>
    <t xml:space="preserve">Т             на дист. факт </t>
  </si>
  <si>
    <t>Всего ШТРАФ</t>
  </si>
  <si>
    <t>ТСЦ Панда т/к Кедр -10</t>
  </si>
  <si>
    <t>Сунко Виктория (КМС), Сунко Антон(III), Манин Яков (КМС)</t>
  </si>
  <si>
    <t>Черемнова Ю.А., СС2К, г. Новосибирск</t>
  </si>
  <si>
    <t>Смутнев А.В., СС1К, г. Новосибирск</t>
  </si>
  <si>
    <t>ВНЕ ЗАЧЕТА</t>
  </si>
  <si>
    <t>То</t>
  </si>
  <si>
    <t>Ливанов Лазарь (II), Шмидко Евгений(II)</t>
  </si>
  <si>
    <t>Латкин Антон(III), Латкин Иван(III), Мигов Денис(III), Сабельфельд Филипп(III)</t>
  </si>
  <si>
    <t>1*</t>
  </si>
  <si>
    <t>* КОМПАС</t>
  </si>
  <si>
    <t>3*</t>
  </si>
  <si>
    <t>14*</t>
  </si>
  <si>
    <t>г. Тогучин - г.Новосибирск</t>
  </si>
  <si>
    <t>Саенко Сергей(II), Чирков Никита(б/р), Пахомов Алан (б/р)</t>
  </si>
  <si>
    <t>Новицкий Вадим(б/р), Вяткина Алина(б/р), Феденкова Анастасия(б/р), Лукавцова Татьяна(б/р), Попова Алена(б/р)</t>
  </si>
  <si>
    <t>Лобасов Антон (КМС), Ефимов Даниил (III), Кандаурова Юлия (III), Митченко Дмитрий (б/р)</t>
  </si>
  <si>
    <t>Центральный - Советский район, г. Новосибирск</t>
  </si>
  <si>
    <t>Новосибирская обл., ст. Льниха - пос. Каменушка</t>
  </si>
  <si>
    <t>Ватник Илья(I), Чернецов Александр(II), Дедова Оксана(б\р), Шеламов Валентин(б\р)</t>
  </si>
  <si>
    <t>Панов Леонид(II), Медведков Иван(КМС), Абашева Елена(III), Кудряшов Алексей(II), Брагин Анатолий(II)</t>
  </si>
  <si>
    <t>Попцов Дмитрий(II), Томбу Альберт(II), Музыкова Елена (II), Обозный Дмитрий(II)</t>
  </si>
  <si>
    <t>Ефремов Олег (III),  Николаева Екатерина (б/р), Полетаев Алкесандр (б/р) Ткаченко Семен (III)</t>
  </si>
  <si>
    <t>Токлович Максим(I), Абрамов Иван(б/р), Шестак Ольга(II),  Чапаева Юлия (II)</t>
  </si>
  <si>
    <t>Чиркова Ирина(III), Марков Александр(III), Cеменов Андрей(б/р), Ткачева Анастасия(III), Челтыгмашев Алексей (б/р)</t>
  </si>
  <si>
    <t>Неелов Иван(III), Шихов Егор(б/р), Ганжа Мария(б/р), Обийко Алексей(б/р)</t>
  </si>
  <si>
    <t>Васильев Антон(III), Белокопытова Полина(б/р), Риттер Генрих(б/р), Внуковский Александр(б/р)</t>
  </si>
  <si>
    <t>Ильин Артем (III), Гросс Александр (б/р), Алябьева Нина (б/р), Иванова Алена (б/р)</t>
  </si>
  <si>
    <t>Голейнова Наталья(б/р), Сысоева Анна(б/р), Ликоренко Вадим(III)</t>
  </si>
  <si>
    <t>Панкрашин Александр(б/р), Ганина Надежда(б/р)</t>
  </si>
  <si>
    <t>Ганжа Александр (III), Овсянникова Анастасия (б/р), Лопухин Артем (б/р)</t>
  </si>
  <si>
    <t>Манин Яков (КМС)</t>
  </si>
  <si>
    <t>Глазачев Данила (КМС)</t>
  </si>
  <si>
    <t>Абрамов Сергей (КМС)</t>
  </si>
  <si>
    <t xml:space="preserve">т/к Ювента НГПУ </t>
  </si>
  <si>
    <t xml:space="preserve"> МЦ «Мир молодежи» т/к «Экватор» </t>
  </si>
  <si>
    <t>т/к Кедр ТСО ПАНДА</t>
  </si>
  <si>
    <t>Черемнов Михаил (КМС)</t>
  </si>
  <si>
    <t>Чирков Никита(б/р)</t>
  </si>
  <si>
    <t>Пахомов Алан (б/р)</t>
  </si>
  <si>
    <t xml:space="preserve">г. Тогучин </t>
  </si>
  <si>
    <t>г.Новосибирск</t>
  </si>
  <si>
    <t xml:space="preserve"> Полетаев Алкесандр (б/р)</t>
  </si>
  <si>
    <t>Панкрашин Александр(б/р)</t>
  </si>
  <si>
    <t>Шмидко Евгений(II)</t>
  </si>
  <si>
    <t>Ливанов Лазарь (II)</t>
  </si>
  <si>
    <t>Руденков Максим(II)</t>
  </si>
  <si>
    <t>Дозморов Сергей (II)</t>
  </si>
  <si>
    <t>Семенов Виталий(II)</t>
  </si>
  <si>
    <t>Логинов Василий (III)</t>
  </si>
  <si>
    <t>Бутусов Павел (I)</t>
  </si>
  <si>
    <t>Беденко Дмитрий(III)</t>
  </si>
  <si>
    <t>Русских Сергей (III)</t>
  </si>
  <si>
    <t>Кузнецов Александр(III)</t>
  </si>
  <si>
    <t>Лопухин Артем (б/р)</t>
  </si>
  <si>
    <t>Медведков Иван(КМС)</t>
  </si>
  <si>
    <t>Данилов Алексей (б/р)</t>
  </si>
  <si>
    <t>Лобасов Антон (КМС)</t>
  </si>
  <si>
    <t>Митченко Дмитрий (б/р)</t>
  </si>
  <si>
    <t>Абрамов Иван(б/р)</t>
  </si>
  <si>
    <t>Cеменов Андрей(б/р)</t>
  </si>
  <si>
    <t>Челтыгмашев Алексей (б/р)</t>
  </si>
  <si>
    <t>Шихов Егор(б/р)</t>
  </si>
  <si>
    <t>Обийко Алексей(б/р)</t>
  </si>
  <si>
    <t>Новицкий Вадим(б/р)</t>
  </si>
  <si>
    <t>Гросс Александр (б/р)</t>
  </si>
  <si>
    <t>Васильев Антон(III)</t>
  </si>
  <si>
    <t>Риттер Генрих(б/р)</t>
  </si>
  <si>
    <t>Внуковский Александр(б/р)</t>
  </si>
  <si>
    <t>т/к Салаир</t>
  </si>
  <si>
    <t>СГТ НГУ</t>
  </si>
  <si>
    <t>Сергачев Дмитрий (б/р)</t>
  </si>
  <si>
    <t>Ибрагимов Андрей (б/р)</t>
  </si>
  <si>
    <t>Щепин Артем (II)</t>
  </si>
  <si>
    <t>Сунко Виктория (КМС)</t>
  </si>
  <si>
    <t>Николаева Екатерина (б/р)</t>
  </si>
  <si>
    <t>Сысоева Анна(б/р)</t>
  </si>
  <si>
    <t>Голейнова Наталья(б/р)</t>
  </si>
  <si>
    <t>Ганина Надежда(б/р)</t>
  </si>
  <si>
    <t>Овсянникова Анастасия (б/р)</t>
  </si>
  <si>
    <t>Насибуллина Яна (б/р)</t>
  </si>
  <si>
    <t>Ковалевская Мария(б/р)</t>
  </si>
  <si>
    <t>Дорожкова Наталья(б/р)</t>
  </si>
  <si>
    <t>Ганжа Мария(б/р)</t>
  </si>
  <si>
    <t>Вяткина Алина(б/р)</t>
  </si>
  <si>
    <t>Феденкова Анастасия(б/р)</t>
  </si>
  <si>
    <t xml:space="preserve"> Попова Алена(б/р)</t>
  </si>
  <si>
    <t>Алябьева Нина (б/р)</t>
  </si>
  <si>
    <t>Иванова Алена (б/р)</t>
  </si>
  <si>
    <t>Белокопытова Полина(б/р)</t>
  </si>
  <si>
    <t>Лукавцова Татьяна(б/р)</t>
  </si>
  <si>
    <t>Квалификационный ранг - 138   баллов</t>
  </si>
  <si>
    <t>III</t>
  </si>
  <si>
    <t>Шеламов Валентин(б/р)</t>
  </si>
  <si>
    <t>Квалификационный ранг -  334   баллов</t>
  </si>
  <si>
    <t>Квалификационный ранг -  12 баллов</t>
  </si>
  <si>
    <t>г. Новосибирск, Советский район</t>
  </si>
  <si>
    <t>г. Новосибирск, Ленинский район</t>
  </si>
  <si>
    <t>г. Новосибирск, Калининский район</t>
  </si>
  <si>
    <t>г. Новосибирск, Центральный округ</t>
  </si>
  <si>
    <t>г. Новосибирск, Октябрьский район</t>
  </si>
  <si>
    <t>г. Тогучин, Новосибирская область</t>
  </si>
  <si>
    <t>НИИЖТ</t>
  </si>
  <si>
    <t>дистанция - комбинированная, 3 класса   код ВРВС 0840161811Я</t>
  </si>
  <si>
    <t>дистанция - комбинированная, 2 класса  код ВРВС 0840161811Я</t>
  </si>
  <si>
    <t>дистанция - комбинированная, 3 класса  код ВРВС 0840161811Я</t>
  </si>
  <si>
    <t>г. Куйбышев, Новосибирская область</t>
  </si>
  <si>
    <t>Чемпионат Ленинского района г. Новосибирска по спортивному туризму "Осенний марафон - 2016"</t>
  </si>
  <si>
    <t>Квалификационный ранг - 0  баллов</t>
  </si>
  <si>
    <t>Главный судья_________________________ /А. В. Смутнев, СС1К, г. Новосибирск/</t>
  </si>
  <si>
    <t>Главный секретарь _____________________ /Ю. А. Черемнова, СС2К, г. Новосибирск/</t>
  </si>
  <si>
    <t>Абашева Елена(3)</t>
  </si>
  <si>
    <t>Воронцова Екатерина (3)</t>
  </si>
  <si>
    <t>Кандаурова Юлия (3)</t>
  </si>
  <si>
    <t>Чиркова Ирина(3)</t>
  </si>
  <si>
    <t>Ткачева Анастасия(3)</t>
  </si>
  <si>
    <t>Платова Елена (3)</t>
  </si>
  <si>
    <t>Баранова Нина(3)</t>
  </si>
  <si>
    <t>Ибрагимова Алена (3)</t>
  </si>
  <si>
    <t>Сунко Антон(3)</t>
  </si>
  <si>
    <t>Ефимов Даниил (3)</t>
  </si>
  <si>
    <t>Марков Александр(3)</t>
  </si>
  <si>
    <t>Латкин Антон(3)</t>
  </si>
  <si>
    <t>Латкин Иван(3)</t>
  </si>
  <si>
    <t>Мигов Денис(3)</t>
  </si>
  <si>
    <t>Сабельфельд Филипп(3)</t>
  </si>
  <si>
    <t>Ганжа Александр (3)</t>
  </si>
  <si>
    <t>Платов Алексей(3)</t>
  </si>
  <si>
    <t>Ефремов Олег (3)</t>
  </si>
  <si>
    <t>Ткаченко Семен (3)</t>
  </si>
  <si>
    <t>Ликоренко Вадим(3)</t>
  </si>
  <si>
    <t>Неелов Иван(3)</t>
  </si>
  <si>
    <t>Ильин Артем (3)</t>
  </si>
  <si>
    <t>Чернецов Александр(2)</t>
  </si>
  <si>
    <t>Панов Леонид(2)</t>
  </si>
  <si>
    <t>Кудряшов Алексей(2)</t>
  </si>
  <si>
    <t>Брагин Анатолий(2)</t>
  </si>
  <si>
    <t>Серебренников Андрей (2)</t>
  </si>
  <si>
    <t>Попцов Дмитрий(2)</t>
  </si>
  <si>
    <t>Томбу Альберт(2)</t>
  </si>
  <si>
    <t>Обозный Дмитрий(2)</t>
  </si>
  <si>
    <t>Саенко Сергей(2)</t>
  </si>
  <si>
    <t>Ковалевский Артем (2)</t>
  </si>
  <si>
    <t>Ведель Павел(2)</t>
  </si>
  <si>
    <t>Ан Ульяна(2)</t>
  </si>
  <si>
    <t>Бикейкина Светлана (2)</t>
  </si>
  <si>
    <t xml:space="preserve"> Музыкова Елена (2)</t>
  </si>
  <si>
    <t>Шестак Ольга(2)</t>
  </si>
  <si>
    <t>Чапаева Юлия (2)</t>
  </si>
  <si>
    <t>Печникова Анастасия1(1)</t>
  </si>
  <si>
    <t>Ватник Илья(1)</t>
  </si>
  <si>
    <t>Белоусов Андрей (1)</t>
  </si>
  <si>
    <t>Ятыгин Роман (1)</t>
  </si>
  <si>
    <t>Токлович Максим(1)</t>
  </si>
  <si>
    <t xml:space="preserve">Т             на дист. </t>
  </si>
  <si>
    <t>T ТЭ</t>
  </si>
  <si>
    <t>Всего</t>
  </si>
  <si>
    <t>Дедова Оксана(б/|р)</t>
  </si>
  <si>
    <t>Т  ТЭ</t>
  </si>
  <si>
    <t xml:space="preserve">Всего 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</si>
</sst>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[$-F400]h:mm:ss\ AM/PM"/>
  </numFmts>
  <fonts count="14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 wrapText="1"/>
    </xf>
    <xf numFmtId="0" fontId="2" fillId="0" borderId="2" xfId="0" applyFont="1" applyBorder="1"/>
    <xf numFmtId="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 wrapText="1"/>
    </xf>
    <xf numFmtId="45" fontId="6" fillId="0" borderId="0" xfId="1" applyNumberFormat="1" applyFont="1" applyFill="1" applyBorder="1"/>
    <xf numFmtId="21" fontId="6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/>
    <xf numFmtId="45" fontId="6" fillId="0" borderId="0" xfId="1" applyNumberFormat="1" applyFont="1" applyFill="1" applyBorder="1" applyAlignment="1">
      <alignment horizontal="center" wrapText="1"/>
    </xf>
    <xf numFmtId="0" fontId="6" fillId="0" borderId="0" xfId="1" applyNumberFormat="1" applyFont="1" applyFill="1"/>
    <xf numFmtId="0" fontId="6" fillId="0" borderId="0" xfId="1" applyFont="1" applyFill="1"/>
    <xf numFmtId="0" fontId="11" fillId="0" borderId="0" xfId="1" applyFont="1" applyFill="1"/>
    <xf numFmtId="0" fontId="6" fillId="0" borderId="0" xfId="1" applyFont="1" applyFill="1" applyAlignment="1">
      <alignment wrapText="1"/>
    </xf>
    <xf numFmtId="0" fontId="6" fillId="0" borderId="0" xfId="1" applyFont="1" applyFill="1" applyAlignment="1">
      <alignment horizontal="left"/>
    </xf>
    <xf numFmtId="45" fontId="6" fillId="0" borderId="0" xfId="1" applyNumberFormat="1" applyFont="1" applyFill="1"/>
    <xf numFmtId="165" fontId="6" fillId="0" borderId="0" xfId="1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9" fillId="0" borderId="0" xfId="0" applyFont="1" applyFill="1"/>
    <xf numFmtId="0" fontId="12" fillId="0" borderId="0" xfId="1" applyFont="1" applyFill="1"/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view="pageBreakPreview" zoomScale="93" zoomScaleNormal="100" zoomScaleSheetLayoutView="93" workbookViewId="0">
      <selection activeCell="Z13" sqref="Z13"/>
    </sheetView>
  </sheetViews>
  <sheetFormatPr defaultColWidth="5" defaultRowHeight="15" outlineLevelRow="1"/>
  <cols>
    <col min="1" max="1" width="3.42578125" style="1" customWidth="1"/>
    <col min="2" max="2" width="36.85546875" style="1" customWidth="1"/>
    <col min="3" max="3" width="25.42578125" style="1" hidden="1" customWidth="1"/>
    <col min="4" max="4" width="22.85546875" style="1" customWidth="1"/>
    <col min="5" max="5" width="5.5703125" style="29" customWidth="1"/>
    <col min="6" max="6" width="9.7109375" style="1" hidden="1" customWidth="1"/>
    <col min="7" max="7" width="8.85546875" style="1" customWidth="1"/>
    <col min="8" max="8" width="8.85546875" style="1" hidden="1" customWidth="1"/>
    <col min="9" max="9" width="7.85546875" style="1" hidden="1" customWidth="1"/>
    <col min="10" max="10" width="13.85546875" style="1" customWidth="1"/>
    <col min="11" max="11" width="7" style="1" hidden="1" customWidth="1"/>
    <col min="12" max="12" width="0.28515625" style="1" hidden="1" customWidth="1"/>
    <col min="13" max="13" width="7.28515625" style="1" hidden="1" customWidth="1"/>
    <col min="14" max="14" width="11.28515625" style="1" customWidth="1"/>
    <col min="15" max="15" width="6" style="1" hidden="1" customWidth="1"/>
    <col min="16" max="16" width="7.85546875" style="1" hidden="1" customWidth="1"/>
    <col min="17" max="17" width="7.85546875" style="1" customWidth="1"/>
    <col min="18" max="18" width="4.85546875" style="1" hidden="1" customWidth="1"/>
    <col min="19" max="19" width="7.85546875" style="1" hidden="1" customWidth="1"/>
    <col min="20" max="20" width="7.85546875" style="1" customWidth="1"/>
    <col min="21" max="21" width="7.42578125" style="1" hidden="1" customWidth="1"/>
    <col min="22" max="22" width="11.140625" style="1" hidden="1" customWidth="1"/>
    <col min="23" max="23" width="7.85546875" style="1" hidden="1" customWidth="1"/>
    <col min="24" max="24" width="11.140625" style="1" customWidth="1"/>
    <col min="25" max="25" width="10.7109375" style="1" customWidth="1"/>
    <col min="26" max="26" width="6.85546875" style="1" bestFit="1" customWidth="1"/>
    <col min="27" max="27" width="9" style="1" customWidth="1"/>
    <col min="28" max="28" width="14.85546875" style="1" customWidth="1"/>
    <col min="29" max="29" width="15.28515625" style="1" customWidth="1"/>
    <col min="30" max="16384" width="5" style="1"/>
  </cols>
  <sheetData>
    <row r="1" spans="1:29" ht="2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9" ht="2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9" ht="9" customHeight="1"/>
    <row r="4" spans="1:29" ht="27.7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9" ht="2.25" customHeight="1"/>
    <row r="6" spans="1:29" s="2" customFormat="1" ht="23.25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9" ht="3.75" customHeight="1"/>
    <row r="8" spans="1:29">
      <c r="A8" s="78" t="s">
        <v>188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9" s="3" customFormat="1" ht="12.75">
      <c r="A9" s="3" t="s">
        <v>101</v>
      </c>
      <c r="E9" s="32" t="s">
        <v>174</v>
      </c>
      <c r="AA9" s="14" t="s">
        <v>28</v>
      </c>
    </row>
    <row r="10" spans="1:29" s="34" customFormat="1" ht="14.25" customHeight="1">
      <c r="A10" s="79" t="s">
        <v>4</v>
      </c>
      <c r="B10" s="70" t="s">
        <v>29</v>
      </c>
      <c r="C10" s="71" t="s">
        <v>30</v>
      </c>
      <c r="D10" s="70" t="s">
        <v>5</v>
      </c>
      <c r="E10" s="70" t="s">
        <v>6</v>
      </c>
      <c r="F10" s="70" t="s">
        <v>81</v>
      </c>
      <c r="G10" s="70" t="s">
        <v>237</v>
      </c>
      <c r="H10" s="71" t="s">
        <v>78</v>
      </c>
      <c r="I10" s="71" t="s">
        <v>80</v>
      </c>
      <c r="J10" s="71" t="s">
        <v>238</v>
      </c>
      <c r="K10" s="71" t="s">
        <v>18</v>
      </c>
      <c r="L10" s="70" t="s">
        <v>7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 t="s">
        <v>8</v>
      </c>
      <c r="Z10" s="70" t="s">
        <v>9</v>
      </c>
      <c r="AA10" s="70" t="s">
        <v>10</v>
      </c>
      <c r="AB10" s="70" t="s">
        <v>11</v>
      </c>
      <c r="AC10" s="70" t="s">
        <v>12</v>
      </c>
    </row>
    <row r="11" spans="1:29" s="34" customFormat="1" ht="15.75" customHeight="1">
      <c r="A11" s="80"/>
      <c r="B11" s="70"/>
      <c r="C11" s="73"/>
      <c r="D11" s="70"/>
      <c r="E11" s="70"/>
      <c r="F11" s="70"/>
      <c r="G11" s="70"/>
      <c r="H11" s="72"/>
      <c r="I11" s="72"/>
      <c r="J11" s="73"/>
      <c r="K11" s="72"/>
      <c r="L11" s="35" t="s">
        <v>13</v>
      </c>
      <c r="M11" s="35" t="s">
        <v>14</v>
      </c>
      <c r="N11" s="35" t="s">
        <v>89</v>
      </c>
      <c r="O11" s="35" t="s">
        <v>15</v>
      </c>
      <c r="P11" s="35" t="s">
        <v>16</v>
      </c>
      <c r="Q11" s="35" t="s">
        <v>17</v>
      </c>
      <c r="R11" s="35" t="s">
        <v>18</v>
      </c>
      <c r="S11" s="35" t="s">
        <v>19</v>
      </c>
      <c r="T11" s="35" t="s">
        <v>20</v>
      </c>
      <c r="U11" s="35" t="s">
        <v>21</v>
      </c>
      <c r="V11" s="35" t="s">
        <v>22</v>
      </c>
      <c r="W11" s="35" t="s">
        <v>23</v>
      </c>
      <c r="X11" s="70" t="s">
        <v>239</v>
      </c>
      <c r="Y11" s="70"/>
      <c r="Z11" s="70"/>
      <c r="AA11" s="70"/>
      <c r="AB11" s="70"/>
      <c r="AC11" s="70"/>
    </row>
    <row r="12" spans="1:29" s="34" customFormat="1" ht="15.75" customHeight="1">
      <c r="A12" s="81"/>
      <c r="B12" s="70"/>
      <c r="C12" s="72"/>
      <c r="D12" s="70"/>
      <c r="E12" s="70"/>
      <c r="F12" s="70"/>
      <c r="G12" s="70"/>
      <c r="H12" s="35">
        <v>42</v>
      </c>
      <c r="I12" s="35">
        <v>1</v>
      </c>
      <c r="J12" s="74"/>
      <c r="K12" s="35">
        <v>41</v>
      </c>
      <c r="L12" s="35">
        <v>41</v>
      </c>
      <c r="M12" s="35"/>
      <c r="N12" s="35"/>
      <c r="O12" s="35">
        <v>1</v>
      </c>
      <c r="P12" s="35"/>
      <c r="Q12" s="35">
        <v>1</v>
      </c>
      <c r="R12" s="35">
        <v>41</v>
      </c>
      <c r="S12" s="35"/>
      <c r="T12" s="35"/>
      <c r="U12" s="35">
        <v>1</v>
      </c>
      <c r="V12" s="35"/>
      <c r="W12" s="35"/>
      <c r="X12" s="70"/>
      <c r="Y12" s="70"/>
      <c r="Z12" s="70"/>
      <c r="AA12" s="70"/>
      <c r="AB12" s="70"/>
      <c r="AC12" s="70"/>
    </row>
    <row r="13" spans="1:29" s="41" customFormat="1" ht="15.75" customHeight="1">
      <c r="A13" s="36">
        <v>1</v>
      </c>
      <c r="B13" s="12" t="s">
        <v>183</v>
      </c>
      <c r="C13" s="12" t="s">
        <v>52</v>
      </c>
      <c r="D13" s="13" t="s">
        <v>157</v>
      </c>
      <c r="E13" s="7">
        <v>30</v>
      </c>
      <c r="F13" s="37">
        <v>1.75</v>
      </c>
      <c r="G13" s="37">
        <v>1.8013888888888889</v>
      </c>
      <c r="H13" s="28">
        <v>28</v>
      </c>
      <c r="I13" s="28">
        <v>1</v>
      </c>
      <c r="J13" s="37">
        <v>2.4305555555555556E-2</v>
      </c>
      <c r="K13" s="28">
        <v>0</v>
      </c>
      <c r="L13" s="28">
        <f t="shared" ref="L13:L27" si="0">$H$12-H13</f>
        <v>14</v>
      </c>
      <c r="M13" s="37">
        <v>4.1666666666666664E-2</v>
      </c>
      <c r="N13" s="37">
        <f t="shared" ref="N13:N27" si="1">L13*M13</f>
        <v>0.58333333333333326</v>
      </c>
      <c r="O13" s="28">
        <f t="shared" ref="O13:O27" si="2">$I$12-I13</f>
        <v>0</v>
      </c>
      <c r="P13" s="37">
        <v>0.16666666666666666</v>
      </c>
      <c r="Q13" s="37">
        <f t="shared" ref="Q13:Q27" si="3">O13*P13</f>
        <v>0</v>
      </c>
      <c r="R13" s="28">
        <f t="shared" ref="R13:R27" si="4">$K$12-K13</f>
        <v>41</v>
      </c>
      <c r="S13" s="37">
        <v>6.9444444444444447E-4</v>
      </c>
      <c r="T13" s="37">
        <f t="shared" ref="T13:T27" si="5">R13*S13</f>
        <v>2.8472222222222222E-2</v>
      </c>
      <c r="U13" s="37">
        <f t="shared" ref="U13:U27" si="6">G13-F13</f>
        <v>5.1388888888888928E-2</v>
      </c>
      <c r="V13" s="37">
        <v>6.9444444444444447E-4</v>
      </c>
      <c r="W13" s="37">
        <f t="shared" ref="W13:W27" si="7">U13</f>
        <v>5.1388888888888928E-2</v>
      </c>
      <c r="X13" s="37">
        <f t="shared" ref="X13:X27" si="8">N13+Q13+T13+W13</f>
        <v>0.66319444444444442</v>
      </c>
      <c r="Y13" s="37">
        <f t="shared" ref="Y13:Y27" si="9">F13+X13</f>
        <v>2.4131944444444446</v>
      </c>
      <c r="Z13" s="68">
        <v>1</v>
      </c>
      <c r="AA13" s="39">
        <f t="shared" ref="AA13:AA27" si="10">Y13/$Y$13</f>
        <v>1</v>
      </c>
      <c r="AB13" s="40">
        <v>1</v>
      </c>
      <c r="AC13" s="40"/>
    </row>
    <row r="14" spans="1:29" s="41" customFormat="1" ht="15.75" customHeight="1">
      <c r="A14" s="36">
        <v>2</v>
      </c>
      <c r="B14" s="12" t="s">
        <v>180</v>
      </c>
      <c r="C14" s="12" t="s">
        <v>36</v>
      </c>
      <c r="D14" s="13" t="s">
        <v>232</v>
      </c>
      <c r="E14" s="7">
        <v>10</v>
      </c>
      <c r="F14" s="37">
        <v>1.75</v>
      </c>
      <c r="G14" s="37">
        <v>1.7770833333333331</v>
      </c>
      <c r="H14" s="28">
        <v>25</v>
      </c>
      <c r="I14" s="28">
        <v>1</v>
      </c>
      <c r="J14" s="37">
        <v>2.7083333333333334E-2</v>
      </c>
      <c r="K14" s="28">
        <v>4</v>
      </c>
      <c r="L14" s="28">
        <f t="shared" si="0"/>
        <v>17</v>
      </c>
      <c r="M14" s="37">
        <v>4.1666666666666664E-2</v>
      </c>
      <c r="N14" s="37">
        <f t="shared" si="1"/>
        <v>0.70833333333333326</v>
      </c>
      <c r="O14" s="28">
        <f t="shared" si="2"/>
        <v>0</v>
      </c>
      <c r="P14" s="37">
        <v>0.16666666666666666</v>
      </c>
      <c r="Q14" s="37">
        <f t="shared" si="3"/>
        <v>0</v>
      </c>
      <c r="R14" s="28">
        <f t="shared" si="4"/>
        <v>37</v>
      </c>
      <c r="S14" s="37">
        <v>6.9444444444444447E-4</v>
      </c>
      <c r="T14" s="37">
        <f t="shared" si="5"/>
        <v>2.5694444444444447E-2</v>
      </c>
      <c r="U14" s="37">
        <f t="shared" si="6"/>
        <v>2.7083333333333126E-2</v>
      </c>
      <c r="V14" s="37">
        <v>6.9444444444444447E-4</v>
      </c>
      <c r="W14" s="37">
        <f t="shared" si="7"/>
        <v>2.7083333333333126E-2</v>
      </c>
      <c r="X14" s="37">
        <f t="shared" si="8"/>
        <v>0.76111111111111085</v>
      </c>
      <c r="Y14" s="37">
        <f t="shared" si="9"/>
        <v>2.5111111111111111</v>
      </c>
      <c r="Z14" s="68">
        <v>2</v>
      </c>
      <c r="AA14" s="39">
        <f t="shared" si="10"/>
        <v>1.0405755395683451</v>
      </c>
      <c r="AB14" s="40">
        <v>1</v>
      </c>
      <c r="AC14" s="40"/>
    </row>
    <row r="15" spans="1:29" s="41" customFormat="1" ht="15.75" customHeight="1">
      <c r="A15" s="36">
        <v>3</v>
      </c>
      <c r="B15" s="12" t="s">
        <v>180</v>
      </c>
      <c r="C15" s="12" t="s">
        <v>72</v>
      </c>
      <c r="D15" s="13" t="s">
        <v>194</v>
      </c>
      <c r="E15" s="7">
        <v>1</v>
      </c>
      <c r="F15" s="37">
        <v>1.75</v>
      </c>
      <c r="G15" s="37">
        <v>1.7715277777777776</v>
      </c>
      <c r="H15" s="28">
        <v>21</v>
      </c>
      <c r="I15" s="28">
        <v>1</v>
      </c>
      <c r="J15" s="37">
        <v>5.2777777777777778E-2</v>
      </c>
      <c r="K15" s="28">
        <v>11</v>
      </c>
      <c r="L15" s="28">
        <f t="shared" si="0"/>
        <v>21</v>
      </c>
      <c r="M15" s="37">
        <v>4.1666666666666664E-2</v>
      </c>
      <c r="N15" s="37">
        <f t="shared" si="1"/>
        <v>0.875</v>
      </c>
      <c r="O15" s="28">
        <f t="shared" si="2"/>
        <v>0</v>
      </c>
      <c r="P15" s="37">
        <v>0.16666666666666666</v>
      </c>
      <c r="Q15" s="37">
        <f t="shared" si="3"/>
        <v>0</v>
      </c>
      <c r="R15" s="28">
        <f t="shared" si="4"/>
        <v>30</v>
      </c>
      <c r="S15" s="37">
        <v>6.9444444444444447E-4</v>
      </c>
      <c r="T15" s="37">
        <f t="shared" si="5"/>
        <v>2.0833333333333336E-2</v>
      </c>
      <c r="U15" s="37">
        <f t="shared" si="6"/>
        <v>2.152777777777759E-2</v>
      </c>
      <c r="V15" s="37">
        <v>6.9444444444444447E-4</v>
      </c>
      <c r="W15" s="37">
        <f t="shared" si="7"/>
        <v>2.152777777777759E-2</v>
      </c>
      <c r="X15" s="37">
        <f t="shared" si="8"/>
        <v>0.91736111111111096</v>
      </c>
      <c r="Y15" s="37">
        <f t="shared" si="9"/>
        <v>2.6673611111111111</v>
      </c>
      <c r="Z15" s="68">
        <v>3</v>
      </c>
      <c r="AA15" s="39">
        <f t="shared" si="10"/>
        <v>1.1053237410071941</v>
      </c>
      <c r="AB15" s="40">
        <v>2</v>
      </c>
      <c r="AC15" s="40"/>
    </row>
    <row r="16" spans="1:29" s="41" customFormat="1" ht="15.75" customHeight="1">
      <c r="A16" s="36">
        <v>4</v>
      </c>
      <c r="B16" s="12" t="s">
        <v>180</v>
      </c>
      <c r="C16" s="12" t="s">
        <v>38</v>
      </c>
      <c r="D16" s="13" t="s">
        <v>227</v>
      </c>
      <c r="E16" s="7">
        <v>1</v>
      </c>
      <c r="F16" s="37">
        <v>1.75</v>
      </c>
      <c r="G16" s="37">
        <v>1.75</v>
      </c>
      <c r="H16" s="28">
        <v>18</v>
      </c>
      <c r="I16" s="28">
        <v>1</v>
      </c>
      <c r="J16" s="37">
        <v>1.3194444444444444E-2</v>
      </c>
      <c r="K16" s="28">
        <v>0</v>
      </c>
      <c r="L16" s="28">
        <f t="shared" si="0"/>
        <v>24</v>
      </c>
      <c r="M16" s="37">
        <v>4.1666666666666664E-2</v>
      </c>
      <c r="N16" s="37">
        <f t="shared" si="1"/>
        <v>1</v>
      </c>
      <c r="O16" s="28">
        <f t="shared" si="2"/>
        <v>0</v>
      </c>
      <c r="P16" s="37">
        <v>0.16666666666666666</v>
      </c>
      <c r="Q16" s="37">
        <f t="shared" si="3"/>
        <v>0</v>
      </c>
      <c r="R16" s="28">
        <f t="shared" si="4"/>
        <v>41</v>
      </c>
      <c r="S16" s="37">
        <v>6.9444444444444447E-4</v>
      </c>
      <c r="T16" s="37">
        <f t="shared" si="5"/>
        <v>2.8472222222222222E-2</v>
      </c>
      <c r="U16" s="37">
        <f t="shared" si="6"/>
        <v>0</v>
      </c>
      <c r="V16" s="37">
        <v>6.9444444444444447E-4</v>
      </c>
      <c r="W16" s="37">
        <f t="shared" si="7"/>
        <v>0</v>
      </c>
      <c r="X16" s="37">
        <f t="shared" si="8"/>
        <v>1.0284722222222222</v>
      </c>
      <c r="Y16" s="37">
        <f t="shared" si="9"/>
        <v>2.7784722222222222</v>
      </c>
      <c r="Z16" s="68">
        <v>4</v>
      </c>
      <c r="AA16" s="39">
        <f t="shared" si="10"/>
        <v>1.15136690647482</v>
      </c>
      <c r="AB16" s="40">
        <v>2</v>
      </c>
      <c r="AC16" s="40"/>
    </row>
    <row r="17" spans="1:29" s="41" customFormat="1" ht="15.75" customHeight="1">
      <c r="A17" s="36">
        <v>5</v>
      </c>
      <c r="B17" s="12" t="s">
        <v>180</v>
      </c>
      <c r="C17" s="12" t="s">
        <v>38</v>
      </c>
      <c r="D17" s="13" t="s">
        <v>228</v>
      </c>
      <c r="E17" s="7">
        <v>3</v>
      </c>
      <c r="F17" s="37">
        <v>1.75</v>
      </c>
      <c r="G17" s="37">
        <v>1.75</v>
      </c>
      <c r="H17" s="28">
        <v>18</v>
      </c>
      <c r="I17" s="28">
        <v>1</v>
      </c>
      <c r="J17" s="37">
        <v>1.3194444444444444E-2</v>
      </c>
      <c r="K17" s="28">
        <v>0</v>
      </c>
      <c r="L17" s="28">
        <f t="shared" si="0"/>
        <v>24</v>
      </c>
      <c r="M17" s="37">
        <v>4.1666666666666664E-2</v>
      </c>
      <c r="N17" s="37">
        <f t="shared" si="1"/>
        <v>1</v>
      </c>
      <c r="O17" s="28">
        <f t="shared" si="2"/>
        <v>0</v>
      </c>
      <c r="P17" s="37">
        <v>0.16666666666666666</v>
      </c>
      <c r="Q17" s="37">
        <f t="shared" si="3"/>
        <v>0</v>
      </c>
      <c r="R17" s="28">
        <f t="shared" si="4"/>
        <v>41</v>
      </c>
      <c r="S17" s="37">
        <v>6.9444444444444447E-4</v>
      </c>
      <c r="T17" s="37">
        <f t="shared" si="5"/>
        <v>2.8472222222222222E-2</v>
      </c>
      <c r="U17" s="37">
        <f t="shared" si="6"/>
        <v>0</v>
      </c>
      <c r="V17" s="37">
        <v>6.9444444444444447E-4</v>
      </c>
      <c r="W17" s="37">
        <f t="shared" si="7"/>
        <v>0</v>
      </c>
      <c r="X17" s="37">
        <f t="shared" si="8"/>
        <v>1.0284722222222222</v>
      </c>
      <c r="Y17" s="37">
        <f t="shared" si="9"/>
        <v>2.7784722222222222</v>
      </c>
      <c r="Z17" s="68">
        <v>4</v>
      </c>
      <c r="AA17" s="39">
        <f t="shared" si="10"/>
        <v>1.15136690647482</v>
      </c>
      <c r="AB17" s="40">
        <v>2</v>
      </c>
      <c r="AC17" s="40"/>
    </row>
    <row r="18" spans="1:29" s="41" customFormat="1" ht="15.75" customHeight="1">
      <c r="A18" s="36">
        <v>6</v>
      </c>
      <c r="B18" s="12" t="s">
        <v>181</v>
      </c>
      <c r="C18" s="12" t="s">
        <v>67</v>
      </c>
      <c r="D18" s="13" t="s">
        <v>195</v>
      </c>
      <c r="E18" s="7">
        <v>1</v>
      </c>
      <c r="F18" s="37">
        <v>1.75</v>
      </c>
      <c r="G18" s="37">
        <v>1.8111111111111109</v>
      </c>
      <c r="H18" s="28">
        <v>19</v>
      </c>
      <c r="I18" s="28">
        <v>1</v>
      </c>
      <c r="J18" s="37">
        <v>2.7083333333333334E-2</v>
      </c>
      <c r="K18" s="28">
        <v>0</v>
      </c>
      <c r="L18" s="28">
        <f t="shared" si="0"/>
        <v>23</v>
      </c>
      <c r="M18" s="37">
        <v>4.1666666666666664E-2</v>
      </c>
      <c r="N18" s="37">
        <f t="shared" si="1"/>
        <v>0.95833333333333326</v>
      </c>
      <c r="O18" s="28">
        <f t="shared" si="2"/>
        <v>0</v>
      </c>
      <c r="P18" s="37">
        <v>0.16666666666666666</v>
      </c>
      <c r="Q18" s="37">
        <f t="shared" si="3"/>
        <v>0</v>
      </c>
      <c r="R18" s="28">
        <f t="shared" si="4"/>
        <v>41</v>
      </c>
      <c r="S18" s="37">
        <v>6.9444444444444447E-4</v>
      </c>
      <c r="T18" s="37">
        <f t="shared" si="5"/>
        <v>2.8472222222222222E-2</v>
      </c>
      <c r="U18" s="37">
        <f t="shared" si="6"/>
        <v>6.1111111111110894E-2</v>
      </c>
      <c r="V18" s="37">
        <v>6.9444444444444447E-4</v>
      </c>
      <c r="W18" s="37">
        <f t="shared" si="7"/>
        <v>6.1111111111110894E-2</v>
      </c>
      <c r="X18" s="37">
        <f t="shared" si="8"/>
        <v>1.0479166666666664</v>
      </c>
      <c r="Y18" s="37">
        <f t="shared" si="9"/>
        <v>2.7979166666666666</v>
      </c>
      <c r="Z18" s="68">
        <v>6</v>
      </c>
      <c r="AA18" s="39">
        <f t="shared" si="10"/>
        <v>1.1594244604316546</v>
      </c>
      <c r="AB18" s="40">
        <v>2</v>
      </c>
      <c r="AC18" s="40"/>
    </row>
    <row r="19" spans="1:29" s="41" customFormat="1" ht="15.75" customHeight="1">
      <c r="A19" s="36">
        <v>7</v>
      </c>
      <c r="B19" s="12" t="s">
        <v>182</v>
      </c>
      <c r="C19" s="12" t="s">
        <v>66</v>
      </c>
      <c r="D19" s="13" t="s">
        <v>196</v>
      </c>
      <c r="E19" s="26">
        <v>1</v>
      </c>
      <c r="F19" s="37">
        <v>1.75</v>
      </c>
      <c r="G19" s="37">
        <v>1.8333333333333335</v>
      </c>
      <c r="H19" s="28">
        <v>18</v>
      </c>
      <c r="I19" s="28">
        <v>1</v>
      </c>
      <c r="J19" s="37">
        <v>2.0833333333333332E-2</v>
      </c>
      <c r="K19" s="28">
        <v>0</v>
      </c>
      <c r="L19" s="28">
        <f t="shared" si="0"/>
        <v>24</v>
      </c>
      <c r="M19" s="37">
        <v>4.1666666666666664E-2</v>
      </c>
      <c r="N19" s="37">
        <f t="shared" si="1"/>
        <v>1</v>
      </c>
      <c r="O19" s="28">
        <f t="shared" si="2"/>
        <v>0</v>
      </c>
      <c r="P19" s="37">
        <v>0.16666666666666666</v>
      </c>
      <c r="Q19" s="37">
        <f t="shared" si="3"/>
        <v>0</v>
      </c>
      <c r="R19" s="28">
        <f t="shared" si="4"/>
        <v>41</v>
      </c>
      <c r="S19" s="37">
        <v>6.9444444444444447E-4</v>
      </c>
      <c r="T19" s="37">
        <f t="shared" si="5"/>
        <v>2.8472222222222222E-2</v>
      </c>
      <c r="U19" s="37">
        <f t="shared" si="6"/>
        <v>8.3333333333333481E-2</v>
      </c>
      <c r="V19" s="37">
        <v>6.9444444444444447E-4</v>
      </c>
      <c r="W19" s="37">
        <f t="shared" si="7"/>
        <v>8.3333333333333481E-2</v>
      </c>
      <c r="X19" s="37">
        <f t="shared" si="8"/>
        <v>1.1118055555555557</v>
      </c>
      <c r="Y19" s="37">
        <f t="shared" si="9"/>
        <v>2.8618055555555557</v>
      </c>
      <c r="Z19" s="68">
        <v>7</v>
      </c>
      <c r="AA19" s="39">
        <f t="shared" si="10"/>
        <v>1.1858992805755395</v>
      </c>
      <c r="AB19" s="40">
        <v>2</v>
      </c>
      <c r="AC19" s="40"/>
    </row>
    <row r="20" spans="1:29" s="41" customFormat="1" ht="15.75" customHeight="1">
      <c r="A20" s="36">
        <v>8</v>
      </c>
      <c r="B20" s="12" t="s">
        <v>183</v>
      </c>
      <c r="C20" s="12" t="s">
        <v>74</v>
      </c>
      <c r="D20" s="13" t="s">
        <v>229</v>
      </c>
      <c r="E20" s="7">
        <v>3</v>
      </c>
      <c r="F20" s="37">
        <v>1.75</v>
      </c>
      <c r="G20" s="37">
        <v>1.8090277777777777</v>
      </c>
      <c r="H20" s="28">
        <v>17</v>
      </c>
      <c r="I20" s="28">
        <v>1</v>
      </c>
      <c r="J20" s="37">
        <v>2.2222222222222223E-2</v>
      </c>
      <c r="K20" s="28">
        <v>2</v>
      </c>
      <c r="L20" s="28">
        <f t="shared" si="0"/>
        <v>25</v>
      </c>
      <c r="M20" s="37">
        <v>4.1666666666666664E-2</v>
      </c>
      <c r="N20" s="37">
        <f t="shared" si="1"/>
        <v>1.0416666666666665</v>
      </c>
      <c r="O20" s="28">
        <f t="shared" si="2"/>
        <v>0</v>
      </c>
      <c r="P20" s="37">
        <v>0.16666666666666666</v>
      </c>
      <c r="Q20" s="37">
        <f t="shared" si="3"/>
        <v>0</v>
      </c>
      <c r="R20" s="28">
        <f t="shared" si="4"/>
        <v>39</v>
      </c>
      <c r="S20" s="37">
        <v>6.9444444444444447E-4</v>
      </c>
      <c r="T20" s="37">
        <f t="shared" si="5"/>
        <v>2.7083333333333334E-2</v>
      </c>
      <c r="U20" s="37">
        <f t="shared" si="6"/>
        <v>5.9027777777777679E-2</v>
      </c>
      <c r="V20" s="37">
        <v>6.9444444444444447E-4</v>
      </c>
      <c r="W20" s="37">
        <f t="shared" si="7"/>
        <v>5.9027777777777679E-2</v>
      </c>
      <c r="X20" s="37">
        <f t="shared" si="8"/>
        <v>1.1277777777777775</v>
      </c>
      <c r="Y20" s="37">
        <f t="shared" si="9"/>
        <v>2.8777777777777773</v>
      </c>
      <c r="Z20" s="68">
        <v>8</v>
      </c>
      <c r="AA20" s="39">
        <f t="shared" si="10"/>
        <v>1.1925179856115105</v>
      </c>
      <c r="AB20" s="40">
        <v>2</v>
      </c>
      <c r="AC20" s="40"/>
    </row>
    <row r="21" spans="1:29" s="41" customFormat="1" ht="15.75" customHeight="1">
      <c r="A21" s="36">
        <v>9</v>
      </c>
      <c r="B21" s="12" t="s">
        <v>181</v>
      </c>
      <c r="C21" s="12" t="s">
        <v>69</v>
      </c>
      <c r="D21" s="13" t="s">
        <v>230</v>
      </c>
      <c r="E21" s="7">
        <v>3</v>
      </c>
      <c r="F21" s="37">
        <v>1.75</v>
      </c>
      <c r="G21" s="37">
        <v>1.8208333333333333</v>
      </c>
      <c r="H21" s="28">
        <v>16</v>
      </c>
      <c r="I21" s="28">
        <v>1</v>
      </c>
      <c r="J21" s="37">
        <v>3.4722222222222224E-2</v>
      </c>
      <c r="K21" s="28">
        <v>0</v>
      </c>
      <c r="L21" s="28">
        <f t="shared" si="0"/>
        <v>26</v>
      </c>
      <c r="M21" s="37">
        <v>4.1666666666666664E-2</v>
      </c>
      <c r="N21" s="37">
        <f t="shared" si="1"/>
        <v>1.0833333333333333</v>
      </c>
      <c r="O21" s="28">
        <f t="shared" si="2"/>
        <v>0</v>
      </c>
      <c r="P21" s="37">
        <v>0.16666666666666666</v>
      </c>
      <c r="Q21" s="37">
        <f t="shared" si="3"/>
        <v>0</v>
      </c>
      <c r="R21" s="28">
        <f t="shared" si="4"/>
        <v>41</v>
      </c>
      <c r="S21" s="37">
        <v>6.9444444444444447E-4</v>
      </c>
      <c r="T21" s="37">
        <f t="shared" si="5"/>
        <v>2.8472222222222222E-2</v>
      </c>
      <c r="U21" s="37">
        <f t="shared" si="6"/>
        <v>7.0833333333333304E-2</v>
      </c>
      <c r="V21" s="37">
        <v>6.9444444444444447E-4</v>
      </c>
      <c r="W21" s="37">
        <f t="shared" si="7"/>
        <v>7.0833333333333304E-2</v>
      </c>
      <c r="X21" s="37">
        <f t="shared" si="8"/>
        <v>1.1826388888888888</v>
      </c>
      <c r="Y21" s="37">
        <f t="shared" si="9"/>
        <v>2.9326388888888886</v>
      </c>
      <c r="Z21" s="68">
        <v>9</v>
      </c>
      <c r="AA21" s="39">
        <f t="shared" si="10"/>
        <v>1.2152517985611508</v>
      </c>
      <c r="AB21" s="40">
        <v>2</v>
      </c>
      <c r="AC21" s="40"/>
    </row>
    <row r="22" spans="1:29" s="41" customFormat="1" ht="15.75" customHeight="1">
      <c r="A22" s="36">
        <v>10</v>
      </c>
      <c r="B22" s="12" t="s">
        <v>181</v>
      </c>
      <c r="C22" s="12" t="s">
        <v>69</v>
      </c>
      <c r="D22" s="13" t="s">
        <v>231</v>
      </c>
      <c r="E22" s="7">
        <v>0</v>
      </c>
      <c r="F22" s="37">
        <v>1.75</v>
      </c>
      <c r="G22" s="37">
        <v>1.8208333333333333</v>
      </c>
      <c r="H22" s="28">
        <v>16</v>
      </c>
      <c r="I22" s="28">
        <v>1</v>
      </c>
      <c r="J22" s="37">
        <v>3.4722222222222224E-2</v>
      </c>
      <c r="K22" s="28">
        <v>0</v>
      </c>
      <c r="L22" s="28">
        <f t="shared" si="0"/>
        <v>26</v>
      </c>
      <c r="M22" s="37">
        <v>4.1666666666666664E-2</v>
      </c>
      <c r="N22" s="37">
        <f t="shared" si="1"/>
        <v>1.0833333333333333</v>
      </c>
      <c r="O22" s="28">
        <f t="shared" si="2"/>
        <v>0</v>
      </c>
      <c r="P22" s="37">
        <v>0.16666666666666666</v>
      </c>
      <c r="Q22" s="37">
        <f t="shared" si="3"/>
        <v>0</v>
      </c>
      <c r="R22" s="28">
        <f t="shared" si="4"/>
        <v>41</v>
      </c>
      <c r="S22" s="37">
        <v>6.9444444444444447E-4</v>
      </c>
      <c r="T22" s="37">
        <f t="shared" si="5"/>
        <v>2.8472222222222222E-2</v>
      </c>
      <c r="U22" s="37">
        <f t="shared" si="6"/>
        <v>7.0833333333333304E-2</v>
      </c>
      <c r="V22" s="37">
        <v>6.9444444444444447E-4</v>
      </c>
      <c r="W22" s="37">
        <f t="shared" si="7"/>
        <v>7.0833333333333304E-2</v>
      </c>
      <c r="X22" s="37">
        <f t="shared" si="8"/>
        <v>1.1826388888888888</v>
      </c>
      <c r="Y22" s="37">
        <f t="shared" si="9"/>
        <v>2.9326388888888886</v>
      </c>
      <c r="Z22" s="68">
        <v>9</v>
      </c>
      <c r="AA22" s="39">
        <f t="shared" si="10"/>
        <v>1.2152517985611508</v>
      </c>
      <c r="AB22" s="40">
        <v>2</v>
      </c>
      <c r="AC22" s="40"/>
    </row>
    <row r="23" spans="1:29" s="41" customFormat="1" ht="15.75" customHeight="1">
      <c r="A23" s="36">
        <v>11</v>
      </c>
      <c r="B23" s="12" t="s">
        <v>179</v>
      </c>
      <c r="C23" s="12" t="s">
        <v>68</v>
      </c>
      <c r="D23" s="13" t="s">
        <v>197</v>
      </c>
      <c r="E23" s="7">
        <v>1</v>
      </c>
      <c r="F23" s="37">
        <v>1.75</v>
      </c>
      <c r="G23" s="37">
        <v>1.7576388888888888</v>
      </c>
      <c r="H23" s="28">
        <v>18</v>
      </c>
      <c r="I23" s="28">
        <v>0</v>
      </c>
      <c r="J23" s="37">
        <v>0</v>
      </c>
      <c r="K23" s="28">
        <v>3</v>
      </c>
      <c r="L23" s="28">
        <f t="shared" si="0"/>
        <v>24</v>
      </c>
      <c r="M23" s="37">
        <v>4.1666666666666664E-2</v>
      </c>
      <c r="N23" s="37">
        <f t="shared" si="1"/>
        <v>1</v>
      </c>
      <c r="O23" s="28">
        <f t="shared" si="2"/>
        <v>1</v>
      </c>
      <c r="P23" s="37">
        <v>0.16666666666666666</v>
      </c>
      <c r="Q23" s="37">
        <f t="shared" si="3"/>
        <v>0.16666666666666666</v>
      </c>
      <c r="R23" s="28">
        <f t="shared" si="4"/>
        <v>38</v>
      </c>
      <c r="S23" s="37">
        <v>6.9444444444444447E-4</v>
      </c>
      <c r="T23" s="37">
        <f t="shared" si="5"/>
        <v>2.6388888888888889E-2</v>
      </c>
      <c r="U23" s="37">
        <f t="shared" si="6"/>
        <v>7.6388888888887507E-3</v>
      </c>
      <c r="V23" s="37">
        <v>6.9444444444444447E-4</v>
      </c>
      <c r="W23" s="37">
        <f t="shared" si="7"/>
        <v>7.6388888888887507E-3</v>
      </c>
      <c r="X23" s="37">
        <f t="shared" si="8"/>
        <v>1.2006944444444443</v>
      </c>
      <c r="Y23" s="37">
        <f t="shared" si="9"/>
        <v>2.9506944444444443</v>
      </c>
      <c r="Z23" s="68">
        <v>11</v>
      </c>
      <c r="AA23" s="39">
        <f t="shared" si="10"/>
        <v>1.2227338129496401</v>
      </c>
      <c r="AB23" s="40">
        <v>2</v>
      </c>
      <c r="AC23" s="40"/>
    </row>
    <row r="24" spans="1:29" s="41" customFormat="1" ht="15.75" customHeight="1">
      <c r="A24" s="36">
        <v>12</v>
      </c>
      <c r="B24" s="12" t="s">
        <v>179</v>
      </c>
      <c r="C24" s="12" t="s">
        <v>68</v>
      </c>
      <c r="D24" s="13" t="s">
        <v>198</v>
      </c>
      <c r="E24" s="7">
        <v>1</v>
      </c>
      <c r="F24" s="37">
        <v>1.75</v>
      </c>
      <c r="G24" s="37">
        <v>1.7576388888888888</v>
      </c>
      <c r="H24" s="28">
        <v>18</v>
      </c>
      <c r="I24" s="28">
        <v>0</v>
      </c>
      <c r="J24" s="37">
        <v>0</v>
      </c>
      <c r="K24" s="28">
        <v>3</v>
      </c>
      <c r="L24" s="28">
        <f t="shared" si="0"/>
        <v>24</v>
      </c>
      <c r="M24" s="37">
        <v>4.1666666666666664E-2</v>
      </c>
      <c r="N24" s="37">
        <f t="shared" si="1"/>
        <v>1</v>
      </c>
      <c r="O24" s="28">
        <f t="shared" si="2"/>
        <v>1</v>
      </c>
      <c r="P24" s="37">
        <v>0.16666666666666666</v>
      </c>
      <c r="Q24" s="37">
        <f t="shared" si="3"/>
        <v>0.16666666666666666</v>
      </c>
      <c r="R24" s="28">
        <f t="shared" si="4"/>
        <v>38</v>
      </c>
      <c r="S24" s="37">
        <v>6.9444444444444447E-4</v>
      </c>
      <c r="T24" s="37">
        <f t="shared" si="5"/>
        <v>2.6388888888888889E-2</v>
      </c>
      <c r="U24" s="37">
        <f t="shared" si="6"/>
        <v>7.6388888888887507E-3</v>
      </c>
      <c r="V24" s="37">
        <v>6.9444444444444447E-4</v>
      </c>
      <c r="W24" s="37">
        <f t="shared" si="7"/>
        <v>7.6388888888887507E-3</v>
      </c>
      <c r="X24" s="37">
        <f t="shared" si="8"/>
        <v>1.2006944444444443</v>
      </c>
      <c r="Y24" s="37">
        <f t="shared" si="9"/>
        <v>2.9506944444444443</v>
      </c>
      <c r="Z24" s="68">
        <v>11</v>
      </c>
      <c r="AA24" s="39">
        <f t="shared" si="10"/>
        <v>1.2227338129496401</v>
      </c>
      <c r="AB24" s="40">
        <v>2</v>
      </c>
      <c r="AC24" s="40"/>
    </row>
    <row r="25" spans="1:29" s="41" customFormat="1" ht="15.75" customHeight="1">
      <c r="A25" s="36">
        <v>13</v>
      </c>
      <c r="B25" s="12" t="s">
        <v>180</v>
      </c>
      <c r="C25" s="12" t="s">
        <v>64</v>
      </c>
      <c r="D25" s="13" t="s">
        <v>199</v>
      </c>
      <c r="E25" s="7">
        <v>1</v>
      </c>
      <c r="F25" s="37">
        <v>1.75</v>
      </c>
      <c r="G25" s="37">
        <v>1.7854166666666669</v>
      </c>
      <c r="H25" s="28">
        <v>11</v>
      </c>
      <c r="I25" s="28">
        <v>1</v>
      </c>
      <c r="J25" s="37">
        <v>2.9861111111111113E-2</v>
      </c>
      <c r="K25" s="28">
        <v>0</v>
      </c>
      <c r="L25" s="28">
        <f t="shared" si="0"/>
        <v>31</v>
      </c>
      <c r="M25" s="37">
        <v>4.1666666666666664E-2</v>
      </c>
      <c r="N25" s="37">
        <f t="shared" si="1"/>
        <v>1.2916666666666665</v>
      </c>
      <c r="O25" s="28">
        <f t="shared" si="2"/>
        <v>0</v>
      </c>
      <c r="P25" s="37">
        <v>0.16666666666666666</v>
      </c>
      <c r="Q25" s="37">
        <f t="shared" si="3"/>
        <v>0</v>
      </c>
      <c r="R25" s="28">
        <f t="shared" si="4"/>
        <v>41</v>
      </c>
      <c r="S25" s="37">
        <v>6.9444444444444447E-4</v>
      </c>
      <c r="T25" s="37">
        <f t="shared" si="5"/>
        <v>2.8472222222222222E-2</v>
      </c>
      <c r="U25" s="37">
        <f t="shared" si="6"/>
        <v>3.5416666666666874E-2</v>
      </c>
      <c r="V25" s="37">
        <v>6.9444444444444447E-4</v>
      </c>
      <c r="W25" s="37">
        <f t="shared" si="7"/>
        <v>3.5416666666666874E-2</v>
      </c>
      <c r="X25" s="37">
        <f t="shared" si="8"/>
        <v>1.3555555555555556</v>
      </c>
      <c r="Y25" s="37">
        <f t="shared" si="9"/>
        <v>3.1055555555555556</v>
      </c>
      <c r="Z25" s="68">
        <v>13</v>
      </c>
      <c r="AA25" s="39">
        <f t="shared" si="10"/>
        <v>1.2869064748201438</v>
      </c>
      <c r="AB25" s="40">
        <v>3</v>
      </c>
      <c r="AC25" s="40"/>
    </row>
    <row r="26" spans="1:29" s="41" customFormat="1" ht="15.75" customHeight="1">
      <c r="A26" s="36">
        <v>14</v>
      </c>
      <c r="B26" s="12" t="s">
        <v>180</v>
      </c>
      <c r="C26" s="12" t="s">
        <v>65</v>
      </c>
      <c r="D26" s="13" t="s">
        <v>200</v>
      </c>
      <c r="E26" s="7">
        <v>1</v>
      </c>
      <c r="F26" s="37">
        <v>1.75</v>
      </c>
      <c r="G26" s="37">
        <v>1.8048611111111112</v>
      </c>
      <c r="H26" s="28">
        <v>11</v>
      </c>
      <c r="I26" s="28">
        <v>1</v>
      </c>
      <c r="J26" s="37">
        <v>1.5972222222222224E-2</v>
      </c>
      <c r="K26" s="28">
        <v>0</v>
      </c>
      <c r="L26" s="28">
        <f t="shared" si="0"/>
        <v>31</v>
      </c>
      <c r="M26" s="37">
        <v>4.1666666666666664E-2</v>
      </c>
      <c r="N26" s="37">
        <f t="shared" si="1"/>
        <v>1.2916666666666665</v>
      </c>
      <c r="O26" s="28">
        <f t="shared" si="2"/>
        <v>0</v>
      </c>
      <c r="P26" s="37">
        <v>0.16666666666666666</v>
      </c>
      <c r="Q26" s="37">
        <f t="shared" si="3"/>
        <v>0</v>
      </c>
      <c r="R26" s="28">
        <f t="shared" si="4"/>
        <v>41</v>
      </c>
      <c r="S26" s="37">
        <v>6.9444444444444447E-4</v>
      </c>
      <c r="T26" s="37">
        <f t="shared" si="5"/>
        <v>2.8472222222222222E-2</v>
      </c>
      <c r="U26" s="37">
        <f t="shared" si="6"/>
        <v>5.4861111111111249E-2</v>
      </c>
      <c r="V26" s="37">
        <v>6.9444444444444447E-4</v>
      </c>
      <c r="W26" s="37">
        <f t="shared" si="7"/>
        <v>5.4861111111111249E-2</v>
      </c>
      <c r="X26" s="37">
        <f t="shared" si="8"/>
        <v>1.375</v>
      </c>
      <c r="Y26" s="37">
        <f t="shared" si="9"/>
        <v>3.125</v>
      </c>
      <c r="Z26" s="68">
        <v>14</v>
      </c>
      <c r="AA26" s="39">
        <f t="shared" si="10"/>
        <v>1.2949640287769784</v>
      </c>
      <c r="AB26" s="40">
        <v>3</v>
      </c>
      <c r="AC26" s="40"/>
    </row>
    <row r="27" spans="1:29" s="41" customFormat="1" ht="15.75" customHeight="1">
      <c r="A27" s="36">
        <v>15</v>
      </c>
      <c r="B27" s="12" t="s">
        <v>180</v>
      </c>
      <c r="C27" s="12" t="s">
        <v>65</v>
      </c>
      <c r="D27" s="13" t="s">
        <v>201</v>
      </c>
      <c r="E27" s="7">
        <v>1</v>
      </c>
      <c r="F27" s="37">
        <v>1.75</v>
      </c>
      <c r="G27" s="37">
        <v>1.8048611111111112</v>
      </c>
      <c r="H27" s="28">
        <v>11</v>
      </c>
      <c r="I27" s="28">
        <v>1</v>
      </c>
      <c r="J27" s="37">
        <v>1.5972222222222224E-2</v>
      </c>
      <c r="K27" s="28">
        <v>0</v>
      </c>
      <c r="L27" s="28">
        <f t="shared" si="0"/>
        <v>31</v>
      </c>
      <c r="M27" s="37">
        <v>4.1666666666666664E-2</v>
      </c>
      <c r="N27" s="37">
        <f t="shared" si="1"/>
        <v>1.2916666666666665</v>
      </c>
      <c r="O27" s="28">
        <f t="shared" si="2"/>
        <v>0</v>
      </c>
      <c r="P27" s="37">
        <v>0.16666666666666666</v>
      </c>
      <c r="Q27" s="37">
        <f t="shared" si="3"/>
        <v>0</v>
      </c>
      <c r="R27" s="28">
        <f t="shared" si="4"/>
        <v>41</v>
      </c>
      <c r="S27" s="37">
        <v>6.9444444444444447E-4</v>
      </c>
      <c r="T27" s="37">
        <f t="shared" si="5"/>
        <v>2.8472222222222222E-2</v>
      </c>
      <c r="U27" s="37">
        <f t="shared" si="6"/>
        <v>5.4861111111111249E-2</v>
      </c>
      <c r="V27" s="37">
        <v>6.9444444444444447E-4</v>
      </c>
      <c r="W27" s="37">
        <f t="shared" si="7"/>
        <v>5.4861111111111249E-2</v>
      </c>
      <c r="X27" s="37">
        <f t="shared" si="8"/>
        <v>1.375</v>
      </c>
      <c r="Y27" s="37">
        <f t="shared" si="9"/>
        <v>3.125</v>
      </c>
      <c r="Z27" s="68">
        <v>14</v>
      </c>
      <c r="AA27" s="39">
        <f t="shared" si="10"/>
        <v>1.2949640287769784</v>
      </c>
      <c r="AB27" s="40">
        <v>3</v>
      </c>
      <c r="AC27" s="40"/>
    </row>
    <row r="29" spans="1:29" s="53" customFormat="1" ht="26.25" customHeight="1" outlineLevel="1">
      <c r="A29" s="42" t="s">
        <v>192</v>
      </c>
      <c r="B29" s="43"/>
      <c r="C29" s="43"/>
      <c r="D29" s="44"/>
      <c r="E29" s="45"/>
      <c r="F29" s="46"/>
      <c r="G29" s="47"/>
      <c r="H29" s="46"/>
      <c r="I29" s="47"/>
      <c r="J29" s="47"/>
      <c r="K29" s="47"/>
      <c r="L29" s="48"/>
      <c r="M29" s="49"/>
      <c r="N29" s="50"/>
      <c r="O29" s="47"/>
      <c r="P29" s="51"/>
      <c r="Q29" s="52"/>
      <c r="S29" s="54"/>
      <c r="T29" s="54"/>
    </row>
    <row r="30" spans="1:29" s="53" customFormat="1" ht="27" customHeight="1" outlineLevel="1">
      <c r="A30" s="42" t="s">
        <v>193</v>
      </c>
      <c r="C30" s="55"/>
      <c r="E30" s="56"/>
      <c r="F30" s="57"/>
      <c r="H30" s="57"/>
      <c r="L30" s="58"/>
      <c r="M30" s="52"/>
      <c r="N30" s="58"/>
      <c r="P30" s="55"/>
      <c r="Q30" s="52"/>
      <c r="S30" s="54"/>
      <c r="T30" s="54"/>
    </row>
  </sheetData>
  <autoFilter ref="A12:AC27">
    <sortState ref="A15:AC44">
      <sortCondition ref="Y12"/>
    </sortState>
  </autoFilter>
  <mergeCells count="23">
    <mergeCell ref="A10:A12"/>
    <mergeCell ref="B10:B12"/>
    <mergeCell ref="C10:C12"/>
    <mergeCell ref="D10:D12"/>
    <mergeCell ref="E10:E12"/>
    <mergeCell ref="A1:AB1"/>
    <mergeCell ref="A2:AB2"/>
    <mergeCell ref="A4:AB4"/>
    <mergeCell ref="A6:AB6"/>
    <mergeCell ref="A8:AB8"/>
    <mergeCell ref="AC10:AC12"/>
    <mergeCell ref="X11:X12"/>
    <mergeCell ref="F10:F12"/>
    <mergeCell ref="G10:G12"/>
    <mergeCell ref="H10:H11"/>
    <mergeCell ref="I10:I11"/>
    <mergeCell ref="K10:K11"/>
    <mergeCell ref="L10:X10"/>
    <mergeCell ref="Y10:Y12"/>
    <mergeCell ref="Z10:Z12"/>
    <mergeCell ref="AA10:AA12"/>
    <mergeCell ref="AB10:AB12"/>
    <mergeCell ref="J10:J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view="pageBreakPreview" zoomScaleNormal="100" zoomScaleSheetLayoutView="100" workbookViewId="0">
      <selection activeCell="Z13" sqref="Z13"/>
    </sheetView>
  </sheetViews>
  <sheetFormatPr defaultColWidth="5" defaultRowHeight="12" customHeight="1" outlineLevelRow="1"/>
  <cols>
    <col min="1" max="1" width="3.42578125" style="41" customWidth="1"/>
    <col min="2" max="2" width="32.7109375" style="41" customWidth="1"/>
    <col min="3" max="3" width="34" style="41" hidden="1" customWidth="1"/>
    <col min="4" max="4" width="22.140625" style="41" customWidth="1"/>
    <col min="5" max="5" width="5.5703125" style="41" customWidth="1"/>
    <col min="6" max="6" width="9.7109375" style="41" hidden="1" customWidth="1"/>
    <col min="7" max="7" width="8.85546875" style="41" customWidth="1"/>
    <col min="8" max="8" width="8.85546875" style="41" hidden="1" customWidth="1"/>
    <col min="9" max="9" width="7.85546875" style="41" hidden="1" customWidth="1"/>
    <col min="10" max="10" width="13.85546875" style="41" customWidth="1"/>
    <col min="11" max="11" width="6.85546875" style="41" hidden="1" customWidth="1"/>
    <col min="12" max="12" width="2.85546875" style="41" hidden="1" customWidth="1"/>
    <col min="13" max="13" width="6.85546875" style="41" hidden="1" customWidth="1"/>
    <col min="14" max="14" width="7.85546875" style="41" customWidth="1"/>
    <col min="15" max="15" width="6" style="41" hidden="1" customWidth="1"/>
    <col min="16" max="16" width="7.85546875" style="41" hidden="1" customWidth="1"/>
    <col min="17" max="17" width="7.85546875" style="41" customWidth="1"/>
    <col min="18" max="18" width="4.85546875" style="41" hidden="1" customWidth="1"/>
    <col min="19" max="19" width="7.85546875" style="41" hidden="1" customWidth="1"/>
    <col min="20" max="20" width="7.85546875" style="41" customWidth="1"/>
    <col min="21" max="21" width="6.85546875" style="41" hidden="1" customWidth="1"/>
    <col min="22" max="23" width="7.85546875" style="41" hidden="1" customWidth="1"/>
    <col min="24" max="24" width="11.140625" style="41" customWidth="1"/>
    <col min="25" max="25" width="10.7109375" style="41" customWidth="1"/>
    <col min="26" max="26" width="6.85546875" style="65" bestFit="1" customWidth="1"/>
    <col min="27" max="27" width="9" style="41" customWidth="1"/>
    <col min="28" max="28" width="14.7109375" style="41" customWidth="1"/>
    <col min="29" max="29" width="9" style="41" customWidth="1"/>
    <col min="30" max="16384" width="5" style="41"/>
  </cols>
  <sheetData>
    <row r="1" spans="1:29" ht="23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9" ht="21.7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4" spans="1:29" ht="26.25" customHeight="1">
      <c r="A4" s="85" t="s">
        <v>26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6" spans="1:29" s="59" customFormat="1" ht="17.25" customHeight="1">
      <c r="A6" s="86" t="s">
        <v>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8" spans="1:29" ht="12" customHeight="1">
      <c r="A8" s="87" t="s">
        <v>186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</row>
    <row r="9" spans="1:29" s="60" customFormat="1" ht="12" customHeight="1">
      <c r="A9" s="60" t="s">
        <v>101</v>
      </c>
      <c r="E9" s="60" t="s">
        <v>177</v>
      </c>
      <c r="Z9" s="65"/>
      <c r="AA9" s="61" t="s">
        <v>28</v>
      </c>
    </row>
    <row r="10" spans="1:29" s="34" customFormat="1" ht="12" customHeight="1">
      <c r="A10" s="79" t="s">
        <v>4</v>
      </c>
      <c r="B10" s="70" t="s">
        <v>29</v>
      </c>
      <c r="C10" s="70" t="s">
        <v>30</v>
      </c>
      <c r="D10" s="70" t="s">
        <v>5</v>
      </c>
      <c r="E10" s="70" t="s">
        <v>6</v>
      </c>
      <c r="F10" s="70" t="s">
        <v>81</v>
      </c>
      <c r="G10" s="70" t="s">
        <v>237</v>
      </c>
      <c r="H10" s="71" t="s">
        <v>78</v>
      </c>
      <c r="I10" s="71" t="s">
        <v>80</v>
      </c>
      <c r="J10" s="71" t="s">
        <v>241</v>
      </c>
      <c r="K10" s="71" t="s">
        <v>18</v>
      </c>
      <c r="L10" s="70" t="s">
        <v>7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 t="s">
        <v>8</v>
      </c>
      <c r="Z10" s="82" t="s">
        <v>9</v>
      </c>
      <c r="AA10" s="70" t="s">
        <v>10</v>
      </c>
      <c r="AB10" s="70" t="s">
        <v>11</v>
      </c>
      <c r="AC10" s="70" t="s">
        <v>12</v>
      </c>
    </row>
    <row r="11" spans="1:29" s="34" customFormat="1" ht="12" customHeight="1">
      <c r="A11" s="80"/>
      <c r="B11" s="70"/>
      <c r="C11" s="70"/>
      <c r="D11" s="70"/>
      <c r="E11" s="70"/>
      <c r="F11" s="70"/>
      <c r="G11" s="70"/>
      <c r="H11" s="72"/>
      <c r="I11" s="72"/>
      <c r="J11" s="73"/>
      <c r="K11" s="72"/>
      <c r="L11" s="35" t="s">
        <v>13</v>
      </c>
      <c r="M11" s="35" t="s">
        <v>14</v>
      </c>
      <c r="N11" s="35" t="s">
        <v>89</v>
      </c>
      <c r="O11" s="35" t="s">
        <v>15</v>
      </c>
      <c r="P11" s="35" t="s">
        <v>16</v>
      </c>
      <c r="Q11" s="35" t="s">
        <v>17</v>
      </c>
      <c r="R11" s="35" t="s">
        <v>18</v>
      </c>
      <c r="S11" s="35" t="s">
        <v>19</v>
      </c>
      <c r="T11" s="35" t="s">
        <v>20</v>
      </c>
      <c r="U11" s="35" t="s">
        <v>21</v>
      </c>
      <c r="V11" s="35" t="s">
        <v>22</v>
      </c>
      <c r="W11" s="35" t="s">
        <v>23</v>
      </c>
      <c r="X11" s="70" t="s">
        <v>242</v>
      </c>
      <c r="Y11" s="70"/>
      <c r="Z11" s="82"/>
      <c r="AA11" s="70"/>
      <c r="AB11" s="70"/>
      <c r="AC11" s="70"/>
    </row>
    <row r="12" spans="1:29" s="34" customFormat="1" ht="18.75" customHeight="1">
      <c r="A12" s="81"/>
      <c r="B12" s="70"/>
      <c r="C12" s="70"/>
      <c r="D12" s="70"/>
      <c r="E12" s="70"/>
      <c r="F12" s="70"/>
      <c r="G12" s="70"/>
      <c r="H12" s="35">
        <v>42</v>
      </c>
      <c r="I12" s="35">
        <v>1</v>
      </c>
      <c r="J12" s="83"/>
      <c r="K12" s="35">
        <v>41</v>
      </c>
      <c r="L12" s="35">
        <v>41</v>
      </c>
      <c r="M12" s="35"/>
      <c r="N12" s="35"/>
      <c r="O12" s="35">
        <v>1</v>
      </c>
      <c r="P12" s="35"/>
      <c r="Q12" s="35">
        <v>1</v>
      </c>
      <c r="R12" s="35">
        <v>41</v>
      </c>
      <c r="S12" s="35"/>
      <c r="T12" s="35"/>
      <c r="U12" s="35">
        <v>1</v>
      </c>
      <c r="V12" s="35"/>
      <c r="W12" s="35"/>
      <c r="X12" s="70"/>
      <c r="Y12" s="70"/>
      <c r="Z12" s="82"/>
      <c r="AA12" s="70"/>
      <c r="AB12" s="70"/>
      <c r="AC12" s="70"/>
    </row>
    <row r="13" spans="1:29" ht="12" customHeight="1">
      <c r="A13" s="36">
        <v>1</v>
      </c>
      <c r="B13" s="12" t="s">
        <v>183</v>
      </c>
      <c r="C13" s="12" t="s">
        <v>117</v>
      </c>
      <c r="D13" s="13" t="s">
        <v>114</v>
      </c>
      <c r="E13" s="7">
        <v>30</v>
      </c>
      <c r="F13" s="37">
        <v>1.75</v>
      </c>
      <c r="G13" s="37">
        <v>1.8013888888888889</v>
      </c>
      <c r="H13" s="28">
        <v>28</v>
      </c>
      <c r="I13" s="28">
        <v>1</v>
      </c>
      <c r="J13" s="37">
        <v>2.4305555555555556E-2</v>
      </c>
      <c r="K13" s="28">
        <v>0</v>
      </c>
      <c r="L13" s="28">
        <f t="shared" ref="L13:L38" si="0">$H$12-H13</f>
        <v>14</v>
      </c>
      <c r="M13" s="37">
        <v>4.1666666666666664E-2</v>
      </c>
      <c r="N13" s="37">
        <f t="shared" ref="N13:N38" si="1">L13*M13</f>
        <v>0.58333333333333326</v>
      </c>
      <c r="O13" s="28">
        <f t="shared" ref="O13:O38" si="2">$I$12-I13</f>
        <v>0</v>
      </c>
      <c r="P13" s="37">
        <v>0.16666666666666666</v>
      </c>
      <c r="Q13" s="37">
        <f t="shared" ref="Q13:Q38" si="3">O13*P13</f>
        <v>0</v>
      </c>
      <c r="R13" s="28">
        <f t="shared" ref="R13:R38" si="4">$K$12-K13</f>
        <v>41</v>
      </c>
      <c r="S13" s="37">
        <v>6.9444444444444447E-4</v>
      </c>
      <c r="T13" s="37">
        <f t="shared" ref="T13:T38" si="5">R13*S13</f>
        <v>2.8472222222222222E-2</v>
      </c>
      <c r="U13" s="37">
        <f t="shared" ref="U13:U38" si="6">G13-F13</f>
        <v>5.1388888888888928E-2</v>
      </c>
      <c r="V13" s="37">
        <v>6.9444444444444447E-4</v>
      </c>
      <c r="W13" s="37">
        <f>U13</f>
        <v>5.1388888888888928E-2</v>
      </c>
      <c r="X13" s="37">
        <f t="shared" ref="X13:X38" si="7">N13+Q13+T13+W13</f>
        <v>0.66319444444444442</v>
      </c>
      <c r="Y13" s="37">
        <f t="shared" ref="Y13:Y38" si="8">F13+X13</f>
        <v>2.4131944444444446</v>
      </c>
      <c r="Z13" s="67">
        <v>1</v>
      </c>
      <c r="AA13" s="39">
        <f t="shared" ref="AA13:AA38" si="9">Y13/$Y$13</f>
        <v>1</v>
      </c>
      <c r="AB13" s="40">
        <v>1</v>
      </c>
      <c r="AC13" s="40"/>
    </row>
    <row r="14" spans="1:29" ht="12" customHeight="1">
      <c r="A14" s="36">
        <v>2</v>
      </c>
      <c r="B14" s="12" t="s">
        <v>183</v>
      </c>
      <c r="C14" s="12" t="s">
        <v>117</v>
      </c>
      <c r="D14" s="13" t="s">
        <v>202</v>
      </c>
      <c r="E14" s="7">
        <v>1</v>
      </c>
      <c r="F14" s="37">
        <v>1.75</v>
      </c>
      <c r="G14" s="37">
        <v>1.8013888888888889</v>
      </c>
      <c r="H14" s="28">
        <v>28</v>
      </c>
      <c r="I14" s="28">
        <v>1</v>
      </c>
      <c r="J14" s="37">
        <v>2.4305555555555556E-2</v>
      </c>
      <c r="K14" s="28">
        <v>0</v>
      </c>
      <c r="L14" s="28">
        <f t="shared" si="0"/>
        <v>14</v>
      </c>
      <c r="M14" s="37">
        <v>4.1666666666666664E-2</v>
      </c>
      <c r="N14" s="37">
        <f t="shared" si="1"/>
        <v>0.58333333333333326</v>
      </c>
      <c r="O14" s="28">
        <f t="shared" si="2"/>
        <v>0</v>
      </c>
      <c r="P14" s="37">
        <v>0.16666666666666666</v>
      </c>
      <c r="Q14" s="37">
        <f t="shared" si="3"/>
        <v>0</v>
      </c>
      <c r="R14" s="28">
        <f t="shared" si="4"/>
        <v>41</v>
      </c>
      <c r="S14" s="37">
        <v>6.9444444444444447E-4</v>
      </c>
      <c r="T14" s="37">
        <f t="shared" si="5"/>
        <v>2.8472222222222222E-2</v>
      </c>
      <c r="U14" s="37">
        <f t="shared" si="6"/>
        <v>5.1388888888888928E-2</v>
      </c>
      <c r="V14" s="37">
        <v>6.9444444444444447E-4</v>
      </c>
      <c r="W14" s="37">
        <f>U14</f>
        <v>5.1388888888888928E-2</v>
      </c>
      <c r="X14" s="37">
        <f t="shared" si="7"/>
        <v>0.66319444444444442</v>
      </c>
      <c r="Y14" s="37">
        <f t="shared" si="8"/>
        <v>2.4131944444444446</v>
      </c>
      <c r="Z14" s="67">
        <v>1</v>
      </c>
      <c r="AA14" s="39">
        <f t="shared" si="9"/>
        <v>1</v>
      </c>
      <c r="AB14" s="40">
        <v>1</v>
      </c>
      <c r="AC14" s="40"/>
    </row>
    <row r="15" spans="1:29" ht="12" customHeight="1">
      <c r="A15" s="36">
        <v>3</v>
      </c>
      <c r="B15" s="12" t="s">
        <v>183</v>
      </c>
      <c r="C15" s="12" t="s">
        <v>117</v>
      </c>
      <c r="D15" s="13" t="s">
        <v>115</v>
      </c>
      <c r="E15" s="7">
        <v>30</v>
      </c>
      <c r="F15" s="37">
        <v>1.75</v>
      </c>
      <c r="G15" s="37">
        <v>1.8111111111111109</v>
      </c>
      <c r="H15" s="28">
        <v>26</v>
      </c>
      <c r="I15" s="28">
        <v>1</v>
      </c>
      <c r="J15" s="37">
        <v>1.4583333333333332E-2</v>
      </c>
      <c r="K15" s="28">
        <v>4</v>
      </c>
      <c r="L15" s="28">
        <f t="shared" si="0"/>
        <v>16</v>
      </c>
      <c r="M15" s="37">
        <v>4.1666666666666664E-2</v>
      </c>
      <c r="N15" s="37">
        <f t="shared" si="1"/>
        <v>0.66666666666666663</v>
      </c>
      <c r="O15" s="28">
        <f t="shared" si="2"/>
        <v>0</v>
      </c>
      <c r="P15" s="37">
        <v>0.16666666666666666</v>
      </c>
      <c r="Q15" s="37">
        <f t="shared" si="3"/>
        <v>0</v>
      </c>
      <c r="R15" s="28">
        <f t="shared" si="4"/>
        <v>37</v>
      </c>
      <c r="S15" s="37">
        <v>6.9444444444444447E-4</v>
      </c>
      <c r="T15" s="37">
        <f t="shared" si="5"/>
        <v>2.5694444444444447E-2</v>
      </c>
      <c r="U15" s="37">
        <f t="shared" si="6"/>
        <v>6.1111111111110894E-2</v>
      </c>
      <c r="V15" s="37">
        <v>6.9444444444444447E-4</v>
      </c>
      <c r="W15" s="37">
        <f>U15</f>
        <v>6.1111111111110894E-2</v>
      </c>
      <c r="X15" s="37">
        <f t="shared" si="7"/>
        <v>0.75347222222222199</v>
      </c>
      <c r="Y15" s="37">
        <f t="shared" si="8"/>
        <v>2.5034722222222219</v>
      </c>
      <c r="Z15" s="67">
        <v>3</v>
      </c>
      <c r="AA15" s="39">
        <f t="shared" si="9"/>
        <v>1.0374100719424457</v>
      </c>
      <c r="AB15" s="40">
        <v>1</v>
      </c>
      <c r="AC15" s="62"/>
    </row>
    <row r="16" spans="1:29" ht="12" customHeight="1">
      <c r="A16" s="36">
        <v>4</v>
      </c>
      <c r="B16" s="12" t="s">
        <v>179</v>
      </c>
      <c r="C16" s="12" t="s">
        <v>118</v>
      </c>
      <c r="D16" s="13" t="s">
        <v>116</v>
      </c>
      <c r="E16" s="7">
        <v>30</v>
      </c>
      <c r="F16" s="37">
        <v>1.75</v>
      </c>
      <c r="G16" s="37">
        <v>1.8111111111111109</v>
      </c>
      <c r="H16" s="28">
        <v>26</v>
      </c>
      <c r="I16" s="28">
        <v>1</v>
      </c>
      <c r="J16" s="37">
        <v>1.4583333333333332E-2</v>
      </c>
      <c r="K16" s="28">
        <v>4</v>
      </c>
      <c r="L16" s="28">
        <f t="shared" si="0"/>
        <v>16</v>
      </c>
      <c r="M16" s="37">
        <v>4.1666666666666664E-2</v>
      </c>
      <c r="N16" s="37">
        <f t="shared" si="1"/>
        <v>0.66666666666666663</v>
      </c>
      <c r="O16" s="28">
        <f t="shared" si="2"/>
        <v>0</v>
      </c>
      <c r="P16" s="37">
        <v>0.16666666666666666</v>
      </c>
      <c r="Q16" s="37">
        <f t="shared" si="3"/>
        <v>0</v>
      </c>
      <c r="R16" s="28">
        <f t="shared" si="4"/>
        <v>37</v>
      </c>
      <c r="S16" s="37">
        <v>6.9444444444444447E-4</v>
      </c>
      <c r="T16" s="37">
        <f t="shared" si="5"/>
        <v>2.5694444444444447E-2</v>
      </c>
      <c r="U16" s="37">
        <f t="shared" si="6"/>
        <v>6.1111111111110894E-2</v>
      </c>
      <c r="V16" s="37">
        <v>6.9444444444444447E-4</v>
      </c>
      <c r="W16" s="37">
        <f>U16</f>
        <v>6.1111111111110894E-2</v>
      </c>
      <c r="X16" s="37">
        <f t="shared" si="7"/>
        <v>0.75347222222222199</v>
      </c>
      <c r="Y16" s="37">
        <f t="shared" si="8"/>
        <v>2.5034722222222219</v>
      </c>
      <c r="Z16" s="67">
        <v>3</v>
      </c>
      <c r="AA16" s="39">
        <f t="shared" si="9"/>
        <v>1.0374100719424457</v>
      </c>
      <c r="AB16" s="40">
        <v>1</v>
      </c>
      <c r="AC16" s="62"/>
    </row>
    <row r="17" spans="1:29" ht="12" customHeight="1">
      <c r="A17" s="36">
        <v>5</v>
      </c>
      <c r="B17" s="12" t="s">
        <v>180</v>
      </c>
      <c r="C17" s="12" t="s">
        <v>119</v>
      </c>
      <c r="D17" s="13" t="s">
        <v>120</v>
      </c>
      <c r="E17" s="7">
        <v>30</v>
      </c>
      <c r="F17" s="37">
        <v>1.75</v>
      </c>
      <c r="G17" s="37">
        <v>1.7770833333333331</v>
      </c>
      <c r="H17" s="28">
        <v>25</v>
      </c>
      <c r="I17" s="28">
        <v>1</v>
      </c>
      <c r="J17" s="37">
        <v>2.7083333333333334E-2</v>
      </c>
      <c r="K17" s="28">
        <v>4</v>
      </c>
      <c r="L17" s="28">
        <f t="shared" si="0"/>
        <v>17</v>
      </c>
      <c r="M17" s="37">
        <v>4.1666666666666664E-2</v>
      </c>
      <c r="N17" s="37">
        <f t="shared" si="1"/>
        <v>0.70833333333333326</v>
      </c>
      <c r="O17" s="28">
        <f t="shared" si="2"/>
        <v>0</v>
      </c>
      <c r="P17" s="37">
        <v>0.16666666666666666</v>
      </c>
      <c r="Q17" s="37">
        <f t="shared" si="3"/>
        <v>0</v>
      </c>
      <c r="R17" s="28">
        <f t="shared" si="4"/>
        <v>37</v>
      </c>
      <c r="S17" s="37">
        <v>6.9444444444444447E-4</v>
      </c>
      <c r="T17" s="37">
        <f t="shared" si="5"/>
        <v>2.5694444444444447E-2</v>
      </c>
      <c r="U17" s="37">
        <f t="shared" si="6"/>
        <v>2.7083333333333126E-2</v>
      </c>
      <c r="V17" s="37">
        <v>6.9444444444444447E-4</v>
      </c>
      <c r="W17" s="37">
        <f>U17</f>
        <v>2.7083333333333126E-2</v>
      </c>
      <c r="X17" s="37">
        <f t="shared" si="7"/>
        <v>0.76111111111111085</v>
      </c>
      <c r="Y17" s="37">
        <f t="shared" si="8"/>
        <v>2.5111111111111111</v>
      </c>
      <c r="Z17" s="67">
        <v>5</v>
      </c>
      <c r="AA17" s="39">
        <f t="shared" si="9"/>
        <v>1.0405755395683451</v>
      </c>
      <c r="AB17" s="40">
        <v>1</v>
      </c>
      <c r="AC17" s="62"/>
    </row>
    <row r="18" spans="1:29" ht="12" customHeight="1">
      <c r="A18" s="36">
        <v>6</v>
      </c>
      <c r="B18" s="12" t="s">
        <v>180</v>
      </c>
      <c r="C18" s="12" t="s">
        <v>119</v>
      </c>
      <c r="D18" s="13" t="s">
        <v>233</v>
      </c>
      <c r="E18" s="7">
        <v>10</v>
      </c>
      <c r="F18" s="37">
        <v>1.75</v>
      </c>
      <c r="G18" s="37">
        <v>1.8055555555555554</v>
      </c>
      <c r="H18" s="28">
        <v>25</v>
      </c>
      <c r="I18" s="28">
        <v>1</v>
      </c>
      <c r="J18" s="37">
        <v>1.5972222222222224E-2</v>
      </c>
      <c r="K18" s="28">
        <v>5</v>
      </c>
      <c r="L18" s="28">
        <f t="shared" si="0"/>
        <v>17</v>
      </c>
      <c r="M18" s="37">
        <v>4.1666666666666664E-2</v>
      </c>
      <c r="N18" s="37">
        <f t="shared" si="1"/>
        <v>0.70833333333333326</v>
      </c>
      <c r="O18" s="28">
        <f t="shared" si="2"/>
        <v>0</v>
      </c>
      <c r="P18" s="37">
        <v>0.16666666666666666</v>
      </c>
      <c r="Q18" s="37">
        <f t="shared" si="3"/>
        <v>0</v>
      </c>
      <c r="R18" s="28">
        <f t="shared" si="4"/>
        <v>36</v>
      </c>
      <c r="S18" s="37">
        <v>6.9444444444444447E-4</v>
      </c>
      <c r="T18" s="37">
        <f t="shared" si="5"/>
        <v>2.5000000000000001E-2</v>
      </c>
      <c r="U18" s="37">
        <f t="shared" si="6"/>
        <v>5.5555555555555358E-2</v>
      </c>
      <c r="V18" s="37">
        <v>1</v>
      </c>
      <c r="W18" s="37">
        <f>U18*V18</f>
        <v>5.5555555555555358E-2</v>
      </c>
      <c r="X18" s="37">
        <f t="shared" si="7"/>
        <v>0.78888888888888864</v>
      </c>
      <c r="Y18" s="37">
        <f t="shared" si="8"/>
        <v>2.5388888888888888</v>
      </c>
      <c r="Z18" s="67">
        <v>6</v>
      </c>
      <c r="AA18" s="39">
        <f t="shared" si="9"/>
        <v>1.0520863309352517</v>
      </c>
      <c r="AB18" s="40">
        <v>1</v>
      </c>
      <c r="AC18" s="63"/>
    </row>
    <row r="19" spans="1:29" ht="12" customHeight="1">
      <c r="A19" s="36">
        <v>7</v>
      </c>
      <c r="B19" s="12" t="s">
        <v>180</v>
      </c>
      <c r="C19" s="12" t="s">
        <v>119</v>
      </c>
      <c r="D19" s="13" t="s">
        <v>216</v>
      </c>
      <c r="E19" s="7">
        <v>3</v>
      </c>
      <c r="F19" s="37">
        <v>1.75</v>
      </c>
      <c r="G19" s="37">
        <v>1.8055555555555554</v>
      </c>
      <c r="H19" s="28">
        <v>25</v>
      </c>
      <c r="I19" s="28">
        <v>1</v>
      </c>
      <c r="J19" s="37">
        <v>1.5972222222222224E-2</v>
      </c>
      <c r="K19" s="28">
        <v>5</v>
      </c>
      <c r="L19" s="28">
        <f t="shared" si="0"/>
        <v>17</v>
      </c>
      <c r="M19" s="37">
        <v>4.1666666666666664E-2</v>
      </c>
      <c r="N19" s="37">
        <f t="shared" si="1"/>
        <v>0.70833333333333326</v>
      </c>
      <c r="O19" s="28">
        <f t="shared" si="2"/>
        <v>0</v>
      </c>
      <c r="P19" s="37">
        <v>0.16666666666666666</v>
      </c>
      <c r="Q19" s="37">
        <f t="shared" si="3"/>
        <v>0</v>
      </c>
      <c r="R19" s="28">
        <f t="shared" si="4"/>
        <v>36</v>
      </c>
      <c r="S19" s="37">
        <v>6.9444444444444447E-4</v>
      </c>
      <c r="T19" s="37">
        <f t="shared" si="5"/>
        <v>2.5000000000000001E-2</v>
      </c>
      <c r="U19" s="37">
        <f t="shared" si="6"/>
        <v>5.5555555555555358E-2</v>
      </c>
      <c r="V19" s="37">
        <v>1</v>
      </c>
      <c r="W19" s="37">
        <f>U19*V19</f>
        <v>5.5555555555555358E-2</v>
      </c>
      <c r="X19" s="37">
        <f t="shared" si="7"/>
        <v>0.78888888888888864</v>
      </c>
      <c r="Y19" s="37">
        <f t="shared" si="8"/>
        <v>2.5388888888888888</v>
      </c>
      <c r="Z19" s="67">
        <v>6</v>
      </c>
      <c r="AA19" s="39">
        <f t="shared" si="9"/>
        <v>1.0520863309352517</v>
      </c>
      <c r="AB19" s="40">
        <v>1</v>
      </c>
      <c r="AC19" s="63"/>
    </row>
    <row r="20" spans="1:29" ht="12" customHeight="1">
      <c r="A20" s="36">
        <v>8</v>
      </c>
      <c r="B20" s="12" t="s">
        <v>180</v>
      </c>
      <c r="C20" s="12" t="s">
        <v>119</v>
      </c>
      <c r="D20" s="13" t="s">
        <v>234</v>
      </c>
      <c r="E20" s="7">
        <v>10</v>
      </c>
      <c r="F20" s="37">
        <v>1.75</v>
      </c>
      <c r="G20" s="37">
        <v>1.7826388888888891</v>
      </c>
      <c r="H20" s="28">
        <v>23</v>
      </c>
      <c r="I20" s="28">
        <v>1</v>
      </c>
      <c r="J20" s="37">
        <v>2.4999999999999998E-2</v>
      </c>
      <c r="K20" s="28">
        <v>2</v>
      </c>
      <c r="L20" s="28">
        <f t="shared" si="0"/>
        <v>19</v>
      </c>
      <c r="M20" s="37">
        <v>4.1666666666666664E-2</v>
      </c>
      <c r="N20" s="37">
        <f t="shared" si="1"/>
        <v>0.79166666666666663</v>
      </c>
      <c r="O20" s="28">
        <f t="shared" si="2"/>
        <v>0</v>
      </c>
      <c r="P20" s="37">
        <v>0.16666666666666666</v>
      </c>
      <c r="Q20" s="37">
        <f t="shared" si="3"/>
        <v>0</v>
      </c>
      <c r="R20" s="28">
        <f t="shared" si="4"/>
        <v>39</v>
      </c>
      <c r="S20" s="37">
        <v>6.9444444444444447E-4</v>
      </c>
      <c r="T20" s="37">
        <f t="shared" si="5"/>
        <v>2.7083333333333334E-2</v>
      </c>
      <c r="U20" s="37">
        <f t="shared" si="6"/>
        <v>3.2638888888889106E-2</v>
      </c>
      <c r="V20" s="37">
        <v>6.9444444444444447E-4</v>
      </c>
      <c r="W20" s="37">
        <f>U20</f>
        <v>3.2638888888889106E-2</v>
      </c>
      <c r="X20" s="37">
        <f t="shared" si="7"/>
        <v>0.85138888888888908</v>
      </c>
      <c r="Y20" s="37">
        <f t="shared" si="8"/>
        <v>2.6013888888888892</v>
      </c>
      <c r="Z20" s="67">
        <v>8</v>
      </c>
      <c r="AA20" s="39">
        <f t="shared" si="9"/>
        <v>1.0779856115107913</v>
      </c>
      <c r="AB20" s="40">
        <v>1</v>
      </c>
      <c r="AC20" s="40"/>
    </row>
    <row r="21" spans="1:29" ht="12" customHeight="1">
      <c r="A21" s="36">
        <v>9</v>
      </c>
      <c r="B21" s="12" t="s">
        <v>180</v>
      </c>
      <c r="C21" s="12" t="s">
        <v>119</v>
      </c>
      <c r="D21" s="13" t="s">
        <v>235</v>
      </c>
      <c r="E21" s="7">
        <v>10</v>
      </c>
      <c r="F21" s="37">
        <v>1.75</v>
      </c>
      <c r="G21" s="37">
        <v>1.7826388888888891</v>
      </c>
      <c r="H21" s="28">
        <v>23</v>
      </c>
      <c r="I21" s="28">
        <v>1</v>
      </c>
      <c r="J21" s="37">
        <v>2.4999999999999998E-2</v>
      </c>
      <c r="K21" s="28">
        <v>2</v>
      </c>
      <c r="L21" s="28">
        <f t="shared" si="0"/>
        <v>19</v>
      </c>
      <c r="M21" s="37">
        <v>4.1666666666666664E-2</v>
      </c>
      <c r="N21" s="37">
        <f t="shared" si="1"/>
        <v>0.79166666666666663</v>
      </c>
      <c r="O21" s="28">
        <f t="shared" si="2"/>
        <v>0</v>
      </c>
      <c r="P21" s="37">
        <v>0.16666666666666666</v>
      </c>
      <c r="Q21" s="37">
        <f t="shared" si="3"/>
        <v>0</v>
      </c>
      <c r="R21" s="28">
        <f t="shared" si="4"/>
        <v>39</v>
      </c>
      <c r="S21" s="37">
        <v>6.9444444444444447E-4</v>
      </c>
      <c r="T21" s="37">
        <f t="shared" si="5"/>
        <v>2.7083333333333334E-2</v>
      </c>
      <c r="U21" s="37">
        <f t="shared" si="6"/>
        <v>3.2638888888889106E-2</v>
      </c>
      <c r="V21" s="37">
        <v>6.9444444444444447E-4</v>
      </c>
      <c r="W21" s="37">
        <f>U21</f>
        <v>3.2638888888889106E-2</v>
      </c>
      <c r="X21" s="37">
        <f t="shared" si="7"/>
        <v>0.85138888888888908</v>
      </c>
      <c r="Y21" s="37">
        <f t="shared" si="8"/>
        <v>2.6013888888888892</v>
      </c>
      <c r="Z21" s="67">
        <v>9</v>
      </c>
      <c r="AA21" s="39">
        <f t="shared" si="9"/>
        <v>1.0779856115107913</v>
      </c>
      <c r="AB21" s="40">
        <v>1</v>
      </c>
      <c r="AC21" s="40"/>
    </row>
    <row r="22" spans="1:29" ht="12" customHeight="1">
      <c r="A22" s="36">
        <v>10</v>
      </c>
      <c r="B22" s="12" t="s">
        <v>180</v>
      </c>
      <c r="C22" s="12" t="s">
        <v>119</v>
      </c>
      <c r="D22" s="13" t="s">
        <v>217</v>
      </c>
      <c r="E22" s="7">
        <v>3</v>
      </c>
      <c r="F22" s="37">
        <v>1.75</v>
      </c>
      <c r="G22" s="37">
        <v>1.7715277777777776</v>
      </c>
      <c r="H22" s="28">
        <v>21</v>
      </c>
      <c r="I22" s="28">
        <v>1</v>
      </c>
      <c r="J22" s="37">
        <v>5.2777777777777778E-2</v>
      </c>
      <c r="K22" s="28">
        <v>11</v>
      </c>
      <c r="L22" s="28">
        <f t="shared" si="0"/>
        <v>21</v>
      </c>
      <c r="M22" s="37">
        <v>4.1666666666666664E-2</v>
      </c>
      <c r="N22" s="37">
        <f t="shared" si="1"/>
        <v>0.875</v>
      </c>
      <c r="O22" s="28">
        <f t="shared" si="2"/>
        <v>0</v>
      </c>
      <c r="P22" s="37">
        <v>0.16666666666666666</v>
      </c>
      <c r="Q22" s="37">
        <f t="shared" si="3"/>
        <v>0</v>
      </c>
      <c r="R22" s="28">
        <f t="shared" si="4"/>
        <v>30</v>
      </c>
      <c r="S22" s="37">
        <v>6.9444444444444447E-4</v>
      </c>
      <c r="T22" s="37">
        <f t="shared" si="5"/>
        <v>2.0833333333333336E-2</v>
      </c>
      <c r="U22" s="37">
        <f t="shared" si="6"/>
        <v>2.152777777777759E-2</v>
      </c>
      <c r="V22" s="37">
        <v>1</v>
      </c>
      <c r="W22" s="37">
        <f t="shared" ref="W22:W37" si="10">U22*V22</f>
        <v>2.152777777777759E-2</v>
      </c>
      <c r="X22" s="37">
        <f t="shared" si="7"/>
        <v>0.91736111111111096</v>
      </c>
      <c r="Y22" s="37">
        <f t="shared" si="8"/>
        <v>2.6673611111111111</v>
      </c>
      <c r="Z22" s="67">
        <v>10</v>
      </c>
      <c r="AA22" s="39">
        <f t="shared" si="9"/>
        <v>1.1053237410071941</v>
      </c>
      <c r="AB22" s="40">
        <v>1</v>
      </c>
      <c r="AC22" s="63"/>
    </row>
    <row r="23" spans="1:29" ht="12" customHeight="1">
      <c r="A23" s="36">
        <v>11</v>
      </c>
      <c r="B23" s="12" t="s">
        <v>180</v>
      </c>
      <c r="C23" s="12" t="s">
        <v>119</v>
      </c>
      <c r="D23" s="13" t="s">
        <v>138</v>
      </c>
      <c r="E23" s="7">
        <v>1</v>
      </c>
      <c r="F23" s="37">
        <v>1.75</v>
      </c>
      <c r="G23" s="37">
        <v>1.7715277777777776</v>
      </c>
      <c r="H23" s="28">
        <v>21</v>
      </c>
      <c r="I23" s="28">
        <v>1</v>
      </c>
      <c r="J23" s="37">
        <v>5.2777777777777778E-2</v>
      </c>
      <c r="K23" s="28">
        <v>11</v>
      </c>
      <c r="L23" s="28">
        <f t="shared" si="0"/>
        <v>21</v>
      </c>
      <c r="M23" s="37">
        <v>4.1666666666666664E-2</v>
      </c>
      <c r="N23" s="37">
        <f t="shared" si="1"/>
        <v>0.875</v>
      </c>
      <c r="O23" s="28">
        <f t="shared" si="2"/>
        <v>0</v>
      </c>
      <c r="P23" s="37">
        <v>0.16666666666666666</v>
      </c>
      <c r="Q23" s="37">
        <f t="shared" si="3"/>
        <v>0</v>
      </c>
      <c r="R23" s="28">
        <f t="shared" si="4"/>
        <v>30</v>
      </c>
      <c r="S23" s="37">
        <v>6.9444444444444447E-4</v>
      </c>
      <c r="T23" s="37">
        <f t="shared" si="5"/>
        <v>2.0833333333333336E-2</v>
      </c>
      <c r="U23" s="37">
        <f t="shared" si="6"/>
        <v>2.152777777777759E-2</v>
      </c>
      <c r="V23" s="37">
        <v>1</v>
      </c>
      <c r="W23" s="37">
        <f t="shared" si="10"/>
        <v>2.152777777777759E-2</v>
      </c>
      <c r="X23" s="37">
        <f t="shared" si="7"/>
        <v>0.91736111111111096</v>
      </c>
      <c r="Y23" s="37">
        <f t="shared" si="8"/>
        <v>2.6673611111111111</v>
      </c>
      <c r="Z23" s="67">
        <v>10</v>
      </c>
      <c r="AA23" s="39">
        <f t="shared" si="9"/>
        <v>1.1053237410071941</v>
      </c>
      <c r="AB23" s="40">
        <v>1</v>
      </c>
      <c r="AC23" s="63"/>
    </row>
    <row r="24" spans="1:29" ht="12" customHeight="1">
      <c r="A24" s="36">
        <v>12</v>
      </c>
      <c r="B24" s="12" t="s">
        <v>180</v>
      </c>
      <c r="C24" s="12" t="s">
        <v>152</v>
      </c>
      <c r="D24" s="13" t="s">
        <v>218</v>
      </c>
      <c r="E24" s="7">
        <v>3</v>
      </c>
      <c r="F24" s="37">
        <v>1.75</v>
      </c>
      <c r="G24" s="37">
        <v>1.7715277777777776</v>
      </c>
      <c r="H24" s="28">
        <v>21</v>
      </c>
      <c r="I24" s="28">
        <v>1</v>
      </c>
      <c r="J24" s="37">
        <v>5.2777777777777778E-2</v>
      </c>
      <c r="K24" s="28">
        <v>11</v>
      </c>
      <c r="L24" s="28">
        <f t="shared" si="0"/>
        <v>21</v>
      </c>
      <c r="M24" s="37">
        <v>4.1666666666666664E-2</v>
      </c>
      <c r="N24" s="37">
        <f t="shared" si="1"/>
        <v>0.875</v>
      </c>
      <c r="O24" s="28">
        <f t="shared" si="2"/>
        <v>0</v>
      </c>
      <c r="P24" s="37">
        <v>0.16666666666666666</v>
      </c>
      <c r="Q24" s="37">
        <f t="shared" si="3"/>
        <v>0</v>
      </c>
      <c r="R24" s="28">
        <f t="shared" si="4"/>
        <v>30</v>
      </c>
      <c r="S24" s="37">
        <v>6.9444444444444447E-4</v>
      </c>
      <c r="T24" s="37">
        <f t="shared" si="5"/>
        <v>2.0833333333333336E-2</v>
      </c>
      <c r="U24" s="37">
        <f t="shared" si="6"/>
        <v>2.152777777777759E-2</v>
      </c>
      <c r="V24" s="37">
        <v>1</v>
      </c>
      <c r="W24" s="37">
        <f t="shared" si="10"/>
        <v>2.152777777777759E-2</v>
      </c>
      <c r="X24" s="37">
        <f t="shared" si="7"/>
        <v>0.91736111111111096</v>
      </c>
      <c r="Y24" s="37">
        <f t="shared" si="8"/>
        <v>2.6673611111111111</v>
      </c>
      <c r="Z24" s="67">
        <v>10</v>
      </c>
      <c r="AA24" s="39">
        <f t="shared" si="9"/>
        <v>1.1053237410071941</v>
      </c>
      <c r="AB24" s="40">
        <v>1</v>
      </c>
      <c r="AC24" s="63"/>
    </row>
    <row r="25" spans="1:29" ht="12" customHeight="1">
      <c r="A25" s="36">
        <v>13</v>
      </c>
      <c r="B25" s="12" t="s">
        <v>180</v>
      </c>
      <c r="C25" s="12" t="s">
        <v>152</v>
      </c>
      <c r="D25" s="13" t="s">
        <v>219</v>
      </c>
      <c r="E25" s="7">
        <v>3</v>
      </c>
      <c r="F25" s="37">
        <v>1.75</v>
      </c>
      <c r="G25" s="37">
        <v>1.7715277777777776</v>
      </c>
      <c r="H25" s="28">
        <v>21</v>
      </c>
      <c r="I25" s="28">
        <v>1</v>
      </c>
      <c r="J25" s="37">
        <v>5.2777777777777778E-2</v>
      </c>
      <c r="K25" s="28">
        <v>11</v>
      </c>
      <c r="L25" s="28">
        <f t="shared" si="0"/>
        <v>21</v>
      </c>
      <c r="M25" s="37">
        <v>4.1666666666666664E-2</v>
      </c>
      <c r="N25" s="37">
        <f t="shared" si="1"/>
        <v>0.875</v>
      </c>
      <c r="O25" s="28">
        <f t="shared" si="2"/>
        <v>0</v>
      </c>
      <c r="P25" s="37">
        <v>0.16666666666666666</v>
      </c>
      <c r="Q25" s="37">
        <f t="shared" si="3"/>
        <v>0</v>
      </c>
      <c r="R25" s="28">
        <f t="shared" si="4"/>
        <v>30</v>
      </c>
      <c r="S25" s="37">
        <v>6.9444444444444447E-4</v>
      </c>
      <c r="T25" s="37">
        <f t="shared" si="5"/>
        <v>2.0833333333333336E-2</v>
      </c>
      <c r="U25" s="37">
        <f t="shared" si="6"/>
        <v>2.152777777777759E-2</v>
      </c>
      <c r="V25" s="37">
        <v>1</v>
      </c>
      <c r="W25" s="37">
        <f t="shared" si="10"/>
        <v>2.152777777777759E-2</v>
      </c>
      <c r="X25" s="37">
        <f t="shared" si="7"/>
        <v>0.91736111111111096</v>
      </c>
      <c r="Y25" s="37">
        <f t="shared" si="8"/>
        <v>2.6673611111111111</v>
      </c>
      <c r="Z25" s="67">
        <v>10</v>
      </c>
      <c r="AA25" s="39">
        <f t="shared" si="9"/>
        <v>1.1053237410071941</v>
      </c>
      <c r="AB25" s="40">
        <v>1</v>
      </c>
      <c r="AC25" s="63"/>
    </row>
    <row r="26" spans="1:29" ht="12" customHeight="1">
      <c r="A26" s="36">
        <v>14</v>
      </c>
      <c r="B26" s="12" t="s">
        <v>181</v>
      </c>
      <c r="C26" s="12" t="s">
        <v>67</v>
      </c>
      <c r="D26" s="13" t="s">
        <v>220</v>
      </c>
      <c r="E26" s="7">
        <v>3</v>
      </c>
      <c r="F26" s="37">
        <v>1.75</v>
      </c>
      <c r="G26" s="37">
        <v>1.8111111111111109</v>
      </c>
      <c r="H26" s="28">
        <v>19</v>
      </c>
      <c r="I26" s="28">
        <v>1</v>
      </c>
      <c r="J26" s="37">
        <v>2.7083333333333334E-2</v>
      </c>
      <c r="K26" s="28">
        <v>0</v>
      </c>
      <c r="L26" s="28">
        <f t="shared" si="0"/>
        <v>23</v>
      </c>
      <c r="M26" s="37">
        <v>4.1666666666666664E-2</v>
      </c>
      <c r="N26" s="37">
        <f t="shared" si="1"/>
        <v>0.95833333333333326</v>
      </c>
      <c r="O26" s="28">
        <f t="shared" si="2"/>
        <v>0</v>
      </c>
      <c r="P26" s="37">
        <v>0.16666666666666666</v>
      </c>
      <c r="Q26" s="37">
        <f t="shared" si="3"/>
        <v>0</v>
      </c>
      <c r="R26" s="28">
        <f t="shared" si="4"/>
        <v>41</v>
      </c>
      <c r="S26" s="37">
        <v>6.9444444444444447E-4</v>
      </c>
      <c r="T26" s="37">
        <f t="shared" si="5"/>
        <v>2.8472222222222222E-2</v>
      </c>
      <c r="U26" s="37">
        <f t="shared" si="6"/>
        <v>6.1111111111110894E-2</v>
      </c>
      <c r="V26" s="37">
        <v>1</v>
      </c>
      <c r="W26" s="37">
        <f t="shared" si="10"/>
        <v>6.1111111111110894E-2</v>
      </c>
      <c r="X26" s="37">
        <f t="shared" si="7"/>
        <v>1.0479166666666664</v>
      </c>
      <c r="Y26" s="37">
        <f t="shared" si="8"/>
        <v>2.7979166666666666</v>
      </c>
      <c r="Z26" s="67">
        <v>14</v>
      </c>
      <c r="AA26" s="39">
        <f t="shared" si="9"/>
        <v>1.1594244604316546</v>
      </c>
      <c r="AB26" s="40">
        <v>1</v>
      </c>
    </row>
    <row r="27" spans="1:29" ht="12" customHeight="1">
      <c r="A27" s="36">
        <v>15</v>
      </c>
      <c r="B27" s="12" t="s">
        <v>182</v>
      </c>
      <c r="C27" s="12" t="s">
        <v>66</v>
      </c>
      <c r="D27" s="13" t="s">
        <v>140</v>
      </c>
      <c r="E27" s="7">
        <v>1</v>
      </c>
      <c r="F27" s="37">
        <v>1.75</v>
      </c>
      <c r="G27" s="37">
        <v>1.8333333333333335</v>
      </c>
      <c r="H27" s="28">
        <v>18</v>
      </c>
      <c r="I27" s="28">
        <v>1</v>
      </c>
      <c r="J27" s="37">
        <v>2.0833333333333332E-2</v>
      </c>
      <c r="K27" s="28">
        <v>0</v>
      </c>
      <c r="L27" s="28">
        <f t="shared" si="0"/>
        <v>24</v>
      </c>
      <c r="M27" s="37">
        <v>4.1666666666666664E-2</v>
      </c>
      <c r="N27" s="37">
        <f t="shared" si="1"/>
        <v>1</v>
      </c>
      <c r="O27" s="28">
        <f t="shared" si="2"/>
        <v>0</v>
      </c>
      <c r="P27" s="37">
        <v>0.16666666666666666</v>
      </c>
      <c r="Q27" s="37">
        <f t="shared" si="3"/>
        <v>0</v>
      </c>
      <c r="R27" s="28">
        <f t="shared" si="4"/>
        <v>41</v>
      </c>
      <c r="S27" s="37">
        <v>6.9444444444444447E-4</v>
      </c>
      <c r="T27" s="37">
        <f t="shared" si="5"/>
        <v>2.8472222222222222E-2</v>
      </c>
      <c r="U27" s="37">
        <f t="shared" si="6"/>
        <v>8.3333333333333481E-2</v>
      </c>
      <c r="V27" s="37">
        <v>1</v>
      </c>
      <c r="W27" s="37">
        <f t="shared" si="10"/>
        <v>8.3333333333333481E-2</v>
      </c>
      <c r="X27" s="37">
        <f t="shared" si="7"/>
        <v>1.1118055555555557</v>
      </c>
      <c r="Y27" s="37">
        <f t="shared" si="8"/>
        <v>2.8618055555555557</v>
      </c>
      <c r="Z27" s="67">
        <v>15</v>
      </c>
      <c r="AA27" s="39">
        <f t="shared" si="9"/>
        <v>1.1858992805755395</v>
      </c>
      <c r="AB27" s="40">
        <v>1</v>
      </c>
      <c r="AC27" s="63"/>
    </row>
    <row r="28" spans="1:29" ht="12" customHeight="1">
      <c r="A28" s="36">
        <v>16</v>
      </c>
      <c r="B28" s="12" t="s">
        <v>182</v>
      </c>
      <c r="C28" s="12" t="s">
        <v>66</v>
      </c>
      <c r="D28" s="13" t="s">
        <v>203</v>
      </c>
      <c r="E28" s="26">
        <v>0</v>
      </c>
      <c r="F28" s="37">
        <v>1.75</v>
      </c>
      <c r="G28" s="37">
        <v>1.8333333333333335</v>
      </c>
      <c r="H28" s="28">
        <v>18</v>
      </c>
      <c r="I28" s="28">
        <v>1</v>
      </c>
      <c r="J28" s="37">
        <v>2.0833333333333332E-2</v>
      </c>
      <c r="K28" s="28">
        <v>0</v>
      </c>
      <c r="L28" s="28">
        <f t="shared" si="0"/>
        <v>24</v>
      </c>
      <c r="M28" s="37">
        <v>4.1666666666666664E-2</v>
      </c>
      <c r="N28" s="37">
        <f t="shared" si="1"/>
        <v>1</v>
      </c>
      <c r="O28" s="28">
        <f t="shared" si="2"/>
        <v>0</v>
      </c>
      <c r="P28" s="37">
        <v>0.16666666666666666</v>
      </c>
      <c r="Q28" s="37">
        <f t="shared" si="3"/>
        <v>0</v>
      </c>
      <c r="R28" s="28">
        <f t="shared" si="4"/>
        <v>41</v>
      </c>
      <c r="S28" s="37">
        <v>6.9444444444444447E-4</v>
      </c>
      <c r="T28" s="37">
        <f t="shared" si="5"/>
        <v>2.8472222222222222E-2</v>
      </c>
      <c r="U28" s="37">
        <f t="shared" si="6"/>
        <v>8.3333333333333481E-2</v>
      </c>
      <c r="V28" s="37">
        <v>1</v>
      </c>
      <c r="W28" s="37">
        <f t="shared" si="10"/>
        <v>8.3333333333333481E-2</v>
      </c>
      <c r="X28" s="37">
        <f t="shared" si="7"/>
        <v>1.1118055555555557</v>
      </c>
      <c r="Y28" s="37">
        <f t="shared" si="8"/>
        <v>2.8618055555555557</v>
      </c>
      <c r="Z28" s="67">
        <v>15</v>
      </c>
      <c r="AA28" s="39">
        <f t="shared" si="9"/>
        <v>1.1858992805755395</v>
      </c>
      <c r="AB28" s="40">
        <v>1</v>
      </c>
      <c r="AC28" s="63"/>
    </row>
    <row r="29" spans="1:29" ht="12" customHeight="1">
      <c r="A29" s="36">
        <v>17</v>
      </c>
      <c r="B29" s="12" t="s">
        <v>183</v>
      </c>
      <c r="C29" s="12" t="s">
        <v>74</v>
      </c>
      <c r="D29" s="13" t="s">
        <v>221</v>
      </c>
      <c r="E29" s="7">
        <v>3</v>
      </c>
      <c r="F29" s="37">
        <v>1.75</v>
      </c>
      <c r="G29" s="37">
        <v>1.8090277777777777</v>
      </c>
      <c r="H29" s="28">
        <v>17</v>
      </c>
      <c r="I29" s="28">
        <v>1</v>
      </c>
      <c r="J29" s="37">
        <v>2.2222222222222223E-2</v>
      </c>
      <c r="K29" s="28">
        <v>2</v>
      </c>
      <c r="L29" s="28">
        <f t="shared" si="0"/>
        <v>25</v>
      </c>
      <c r="M29" s="37">
        <v>4.1666666666666664E-2</v>
      </c>
      <c r="N29" s="37">
        <f t="shared" si="1"/>
        <v>1.0416666666666665</v>
      </c>
      <c r="O29" s="28">
        <f t="shared" si="2"/>
        <v>0</v>
      </c>
      <c r="P29" s="37">
        <v>0.16666666666666666</v>
      </c>
      <c r="Q29" s="37">
        <f t="shared" si="3"/>
        <v>0</v>
      </c>
      <c r="R29" s="28">
        <f t="shared" si="4"/>
        <v>39</v>
      </c>
      <c r="S29" s="37">
        <v>6.9444444444444447E-4</v>
      </c>
      <c r="T29" s="37">
        <f t="shared" si="5"/>
        <v>2.7083333333333334E-2</v>
      </c>
      <c r="U29" s="37">
        <f t="shared" si="6"/>
        <v>5.9027777777777679E-2</v>
      </c>
      <c r="V29" s="37">
        <v>1</v>
      </c>
      <c r="W29" s="37">
        <f t="shared" si="10"/>
        <v>5.9027777777777679E-2</v>
      </c>
      <c r="X29" s="37">
        <f t="shared" si="7"/>
        <v>1.1277777777777775</v>
      </c>
      <c r="Y29" s="37">
        <f t="shared" si="8"/>
        <v>2.8777777777777773</v>
      </c>
      <c r="Z29" s="67">
        <v>17</v>
      </c>
      <c r="AA29" s="39">
        <f t="shared" si="9"/>
        <v>1.1925179856115105</v>
      </c>
      <c r="AB29" s="40">
        <v>1</v>
      </c>
      <c r="AC29" s="63"/>
    </row>
    <row r="30" spans="1:29" ht="12" customHeight="1">
      <c r="A30" s="36">
        <v>18</v>
      </c>
      <c r="B30" s="12" t="s">
        <v>183</v>
      </c>
      <c r="C30" s="12" t="s">
        <v>74</v>
      </c>
      <c r="D30" s="13" t="s">
        <v>222</v>
      </c>
      <c r="E30" s="7">
        <v>3</v>
      </c>
      <c r="F30" s="37">
        <v>1.75</v>
      </c>
      <c r="G30" s="37">
        <v>1.8090277777777777</v>
      </c>
      <c r="H30" s="28">
        <v>17</v>
      </c>
      <c r="I30" s="28">
        <v>1</v>
      </c>
      <c r="J30" s="37">
        <v>2.2222222222222223E-2</v>
      </c>
      <c r="K30" s="28">
        <v>2</v>
      </c>
      <c r="L30" s="28">
        <f t="shared" si="0"/>
        <v>25</v>
      </c>
      <c r="M30" s="37">
        <v>4.1666666666666664E-2</v>
      </c>
      <c r="N30" s="37">
        <f t="shared" si="1"/>
        <v>1.0416666666666665</v>
      </c>
      <c r="O30" s="28">
        <f t="shared" si="2"/>
        <v>0</v>
      </c>
      <c r="P30" s="37">
        <v>0.16666666666666666</v>
      </c>
      <c r="Q30" s="37">
        <f t="shared" si="3"/>
        <v>0</v>
      </c>
      <c r="R30" s="28">
        <f t="shared" si="4"/>
        <v>39</v>
      </c>
      <c r="S30" s="37">
        <v>6.9444444444444447E-4</v>
      </c>
      <c r="T30" s="37">
        <f t="shared" si="5"/>
        <v>2.7083333333333334E-2</v>
      </c>
      <c r="U30" s="37">
        <f t="shared" si="6"/>
        <v>5.9027777777777679E-2</v>
      </c>
      <c r="V30" s="37">
        <v>1</v>
      </c>
      <c r="W30" s="37">
        <f t="shared" si="10"/>
        <v>5.9027777777777679E-2</v>
      </c>
      <c r="X30" s="37">
        <f t="shared" si="7"/>
        <v>1.1277777777777775</v>
      </c>
      <c r="Y30" s="37">
        <f t="shared" si="8"/>
        <v>2.8777777777777773</v>
      </c>
      <c r="Z30" s="67">
        <v>17</v>
      </c>
      <c r="AA30" s="39">
        <f t="shared" si="9"/>
        <v>1.1925179856115105</v>
      </c>
      <c r="AB30" s="40">
        <v>1</v>
      </c>
      <c r="AC30" s="63"/>
    </row>
    <row r="31" spans="1:29" ht="12" customHeight="1">
      <c r="A31" s="36">
        <v>19</v>
      </c>
      <c r="B31" s="12" t="s">
        <v>183</v>
      </c>
      <c r="C31" s="12" t="s">
        <v>74</v>
      </c>
      <c r="D31" s="13" t="s">
        <v>223</v>
      </c>
      <c r="E31" s="26">
        <v>3</v>
      </c>
      <c r="F31" s="37">
        <v>1.75</v>
      </c>
      <c r="G31" s="37">
        <v>1.8090277777777777</v>
      </c>
      <c r="H31" s="28">
        <v>17</v>
      </c>
      <c r="I31" s="28">
        <v>1</v>
      </c>
      <c r="J31" s="37">
        <v>2.2222222222222223E-2</v>
      </c>
      <c r="K31" s="28">
        <v>2</v>
      </c>
      <c r="L31" s="28">
        <f t="shared" si="0"/>
        <v>25</v>
      </c>
      <c r="M31" s="37">
        <v>4.1666666666666664E-2</v>
      </c>
      <c r="N31" s="37">
        <f t="shared" si="1"/>
        <v>1.0416666666666665</v>
      </c>
      <c r="O31" s="28">
        <f t="shared" si="2"/>
        <v>0</v>
      </c>
      <c r="P31" s="37">
        <v>0.16666666666666666</v>
      </c>
      <c r="Q31" s="37">
        <f t="shared" si="3"/>
        <v>0</v>
      </c>
      <c r="R31" s="28">
        <f t="shared" si="4"/>
        <v>39</v>
      </c>
      <c r="S31" s="37">
        <v>6.9444444444444447E-4</v>
      </c>
      <c r="T31" s="37">
        <f t="shared" si="5"/>
        <v>2.7083333333333334E-2</v>
      </c>
      <c r="U31" s="37">
        <f t="shared" si="6"/>
        <v>5.9027777777777679E-2</v>
      </c>
      <c r="V31" s="37">
        <v>1</v>
      </c>
      <c r="W31" s="37">
        <f t="shared" si="10"/>
        <v>5.9027777777777679E-2</v>
      </c>
      <c r="X31" s="37">
        <f t="shared" si="7"/>
        <v>1.1277777777777775</v>
      </c>
      <c r="Y31" s="37">
        <f t="shared" si="8"/>
        <v>2.8777777777777773</v>
      </c>
      <c r="Z31" s="67">
        <v>19</v>
      </c>
      <c r="AA31" s="39">
        <f t="shared" si="9"/>
        <v>1.1925179856115105</v>
      </c>
      <c r="AB31" s="40">
        <v>1</v>
      </c>
      <c r="AC31" s="63"/>
    </row>
    <row r="32" spans="1:29" ht="12" customHeight="1">
      <c r="A32" s="36">
        <v>20</v>
      </c>
      <c r="B32" s="12" t="s">
        <v>181</v>
      </c>
      <c r="C32" s="12" t="s">
        <v>69</v>
      </c>
      <c r="D32" s="13" t="s">
        <v>236</v>
      </c>
      <c r="E32" s="26">
        <v>0</v>
      </c>
      <c r="F32" s="37">
        <v>1.75</v>
      </c>
      <c r="G32" s="37">
        <v>1.8208333333333333</v>
      </c>
      <c r="H32" s="28">
        <v>16</v>
      </c>
      <c r="I32" s="28">
        <v>1</v>
      </c>
      <c r="J32" s="37">
        <v>3.4722222222222224E-2</v>
      </c>
      <c r="K32" s="28">
        <v>0</v>
      </c>
      <c r="L32" s="28">
        <f t="shared" si="0"/>
        <v>26</v>
      </c>
      <c r="M32" s="37">
        <v>4.1666666666666664E-2</v>
      </c>
      <c r="N32" s="37">
        <f t="shared" si="1"/>
        <v>1.0833333333333333</v>
      </c>
      <c r="O32" s="28">
        <f t="shared" si="2"/>
        <v>0</v>
      </c>
      <c r="P32" s="37">
        <v>0.16666666666666666</v>
      </c>
      <c r="Q32" s="37">
        <f t="shared" si="3"/>
        <v>0</v>
      </c>
      <c r="R32" s="28">
        <f t="shared" si="4"/>
        <v>41</v>
      </c>
      <c r="S32" s="37">
        <v>6.9444444444444447E-4</v>
      </c>
      <c r="T32" s="37">
        <f t="shared" si="5"/>
        <v>2.8472222222222222E-2</v>
      </c>
      <c r="U32" s="37">
        <f t="shared" si="6"/>
        <v>7.0833333333333304E-2</v>
      </c>
      <c r="V32" s="37">
        <v>1</v>
      </c>
      <c r="W32" s="37">
        <f t="shared" si="10"/>
        <v>7.0833333333333304E-2</v>
      </c>
      <c r="X32" s="37">
        <f t="shared" si="7"/>
        <v>1.1826388888888888</v>
      </c>
      <c r="Y32" s="37">
        <f t="shared" si="8"/>
        <v>2.9326388888888886</v>
      </c>
      <c r="Z32" s="67">
        <v>20</v>
      </c>
      <c r="AA32" s="39">
        <f t="shared" si="9"/>
        <v>1.2152517985611508</v>
      </c>
      <c r="AB32" s="40">
        <v>2</v>
      </c>
      <c r="AC32" s="63"/>
    </row>
    <row r="33" spans="1:29" ht="12" customHeight="1">
      <c r="A33" s="36">
        <v>21</v>
      </c>
      <c r="B33" s="12" t="s">
        <v>179</v>
      </c>
      <c r="C33" s="12" t="s">
        <v>68</v>
      </c>
      <c r="D33" s="13" t="s">
        <v>204</v>
      </c>
      <c r="E33" s="7">
        <v>1</v>
      </c>
      <c r="F33" s="37">
        <v>1.75</v>
      </c>
      <c r="G33" s="37">
        <v>1.7576388888888888</v>
      </c>
      <c r="H33" s="28">
        <v>18</v>
      </c>
      <c r="I33" s="28">
        <v>0</v>
      </c>
      <c r="J33" s="37">
        <v>0</v>
      </c>
      <c r="K33" s="28">
        <v>3</v>
      </c>
      <c r="L33" s="28">
        <f t="shared" si="0"/>
        <v>24</v>
      </c>
      <c r="M33" s="37">
        <v>4.1666666666666664E-2</v>
      </c>
      <c r="N33" s="37">
        <f t="shared" si="1"/>
        <v>1</v>
      </c>
      <c r="O33" s="28">
        <f t="shared" si="2"/>
        <v>1</v>
      </c>
      <c r="P33" s="37">
        <v>0.16666666666666666</v>
      </c>
      <c r="Q33" s="37">
        <f t="shared" si="3"/>
        <v>0.16666666666666666</v>
      </c>
      <c r="R33" s="28">
        <f t="shared" si="4"/>
        <v>38</v>
      </c>
      <c r="S33" s="37">
        <v>6.9444444444444447E-4</v>
      </c>
      <c r="T33" s="37">
        <f t="shared" si="5"/>
        <v>2.6388888888888889E-2</v>
      </c>
      <c r="U33" s="37">
        <f t="shared" si="6"/>
        <v>7.6388888888887507E-3</v>
      </c>
      <c r="V33" s="37">
        <v>1</v>
      </c>
      <c r="W33" s="37">
        <f t="shared" si="10"/>
        <v>7.6388888888887507E-3</v>
      </c>
      <c r="X33" s="37">
        <f t="shared" si="7"/>
        <v>1.2006944444444443</v>
      </c>
      <c r="Y33" s="37">
        <f t="shared" si="8"/>
        <v>2.9506944444444443</v>
      </c>
      <c r="Z33" s="67">
        <v>21</v>
      </c>
      <c r="AA33" s="39">
        <f t="shared" si="9"/>
        <v>1.2227338129496401</v>
      </c>
      <c r="AB33" s="40">
        <v>2</v>
      </c>
      <c r="AC33" s="63"/>
    </row>
    <row r="34" spans="1:29" ht="12" customHeight="1">
      <c r="A34" s="36">
        <v>22</v>
      </c>
      <c r="B34" s="12" t="s">
        <v>179</v>
      </c>
      <c r="C34" s="12" t="s">
        <v>63</v>
      </c>
      <c r="D34" s="13" t="s">
        <v>205</v>
      </c>
      <c r="E34" s="26">
        <v>0</v>
      </c>
      <c r="F34" s="37">
        <v>1.75</v>
      </c>
      <c r="G34" s="37">
        <v>1.7743055555555554</v>
      </c>
      <c r="H34" s="28">
        <v>14</v>
      </c>
      <c r="I34" s="28">
        <v>1</v>
      </c>
      <c r="J34" s="37">
        <v>5.9027777777777783E-2</v>
      </c>
      <c r="K34" s="28">
        <v>0</v>
      </c>
      <c r="L34" s="28">
        <f t="shared" si="0"/>
        <v>28</v>
      </c>
      <c r="M34" s="37">
        <v>4.1666666666666664E-2</v>
      </c>
      <c r="N34" s="37">
        <f t="shared" si="1"/>
        <v>1.1666666666666665</v>
      </c>
      <c r="O34" s="28">
        <f t="shared" si="2"/>
        <v>0</v>
      </c>
      <c r="P34" s="37">
        <v>0.16666666666666666</v>
      </c>
      <c r="Q34" s="37">
        <f t="shared" si="3"/>
        <v>0</v>
      </c>
      <c r="R34" s="28">
        <f t="shared" si="4"/>
        <v>41</v>
      </c>
      <c r="S34" s="37">
        <v>6.9444444444444447E-4</v>
      </c>
      <c r="T34" s="37">
        <f t="shared" si="5"/>
        <v>2.8472222222222222E-2</v>
      </c>
      <c r="U34" s="37">
        <f t="shared" si="6"/>
        <v>2.4305555555555358E-2</v>
      </c>
      <c r="V34" s="37">
        <v>1</v>
      </c>
      <c r="W34" s="37">
        <f t="shared" si="10"/>
        <v>2.4305555555555358E-2</v>
      </c>
      <c r="X34" s="37">
        <f t="shared" si="7"/>
        <v>1.2194444444444441</v>
      </c>
      <c r="Y34" s="37">
        <f t="shared" si="8"/>
        <v>2.9694444444444441</v>
      </c>
      <c r="Z34" s="67">
        <v>22</v>
      </c>
      <c r="AA34" s="39">
        <f t="shared" si="9"/>
        <v>1.230503597122302</v>
      </c>
      <c r="AB34" s="40">
        <v>2</v>
      </c>
      <c r="AC34" s="63"/>
    </row>
    <row r="35" spans="1:29" ht="12" customHeight="1">
      <c r="A35" s="36">
        <v>23</v>
      </c>
      <c r="B35" s="12" t="s">
        <v>179</v>
      </c>
      <c r="C35" s="12" t="s">
        <v>63</v>
      </c>
      <c r="D35" s="13" t="s">
        <v>206</v>
      </c>
      <c r="E35" s="26">
        <v>0</v>
      </c>
      <c r="F35" s="37">
        <v>1.75</v>
      </c>
      <c r="G35" s="37">
        <v>1.7743055555555554</v>
      </c>
      <c r="H35" s="28">
        <v>14</v>
      </c>
      <c r="I35" s="28">
        <v>1</v>
      </c>
      <c r="J35" s="37">
        <v>5.9027777777777783E-2</v>
      </c>
      <c r="K35" s="28">
        <v>0</v>
      </c>
      <c r="L35" s="28">
        <f t="shared" si="0"/>
        <v>28</v>
      </c>
      <c r="M35" s="37">
        <v>4.1666666666666664E-2</v>
      </c>
      <c r="N35" s="37">
        <f t="shared" si="1"/>
        <v>1.1666666666666665</v>
      </c>
      <c r="O35" s="28">
        <f t="shared" si="2"/>
        <v>0</v>
      </c>
      <c r="P35" s="37">
        <v>0.16666666666666666</v>
      </c>
      <c r="Q35" s="37">
        <f t="shared" si="3"/>
        <v>0</v>
      </c>
      <c r="R35" s="28">
        <f t="shared" si="4"/>
        <v>41</v>
      </c>
      <c r="S35" s="37">
        <v>6.9444444444444447E-4</v>
      </c>
      <c r="T35" s="37">
        <f t="shared" si="5"/>
        <v>2.8472222222222222E-2</v>
      </c>
      <c r="U35" s="37">
        <f t="shared" si="6"/>
        <v>2.4305555555555358E-2</v>
      </c>
      <c r="V35" s="37">
        <v>1</v>
      </c>
      <c r="W35" s="37">
        <f t="shared" si="10"/>
        <v>2.4305555555555358E-2</v>
      </c>
      <c r="X35" s="37">
        <f t="shared" si="7"/>
        <v>1.2194444444444441</v>
      </c>
      <c r="Y35" s="37">
        <f t="shared" si="8"/>
        <v>2.9694444444444441</v>
      </c>
      <c r="Z35" s="67">
        <v>22</v>
      </c>
      <c r="AA35" s="39">
        <f t="shared" si="9"/>
        <v>1.230503597122302</v>
      </c>
      <c r="AB35" s="40">
        <v>2</v>
      </c>
      <c r="AC35" s="63"/>
    </row>
    <row r="36" spans="1:29" ht="12" customHeight="1">
      <c r="A36" s="36">
        <v>24</v>
      </c>
      <c r="B36" s="12" t="s">
        <v>179</v>
      </c>
      <c r="C36" s="12" t="s">
        <v>63</v>
      </c>
      <c r="D36" s="13" t="s">
        <v>207</v>
      </c>
      <c r="E36" s="7">
        <v>0</v>
      </c>
      <c r="F36" s="37">
        <v>1.75</v>
      </c>
      <c r="G36" s="37">
        <v>1.7743055555555554</v>
      </c>
      <c r="H36" s="28">
        <v>14</v>
      </c>
      <c r="I36" s="28">
        <v>1</v>
      </c>
      <c r="J36" s="37">
        <v>5.9027777777777783E-2</v>
      </c>
      <c r="K36" s="28">
        <v>0</v>
      </c>
      <c r="L36" s="28">
        <f t="shared" si="0"/>
        <v>28</v>
      </c>
      <c r="M36" s="37">
        <v>4.1666666666666664E-2</v>
      </c>
      <c r="N36" s="37">
        <f t="shared" si="1"/>
        <v>1.1666666666666665</v>
      </c>
      <c r="O36" s="28">
        <f t="shared" si="2"/>
        <v>0</v>
      </c>
      <c r="P36" s="37">
        <v>0.16666666666666666</v>
      </c>
      <c r="Q36" s="37">
        <f t="shared" si="3"/>
        <v>0</v>
      </c>
      <c r="R36" s="28">
        <f t="shared" si="4"/>
        <v>41</v>
      </c>
      <c r="S36" s="37">
        <v>6.9444444444444447E-4</v>
      </c>
      <c r="T36" s="37">
        <f t="shared" si="5"/>
        <v>2.8472222222222222E-2</v>
      </c>
      <c r="U36" s="37">
        <f t="shared" si="6"/>
        <v>2.4305555555555358E-2</v>
      </c>
      <c r="V36" s="37">
        <v>1</v>
      </c>
      <c r="W36" s="37">
        <f t="shared" si="10"/>
        <v>2.4305555555555358E-2</v>
      </c>
      <c r="X36" s="37">
        <f t="shared" si="7"/>
        <v>1.2194444444444441</v>
      </c>
      <c r="Y36" s="37">
        <f t="shared" si="8"/>
        <v>2.9694444444444441</v>
      </c>
      <c r="Z36" s="67">
        <v>22</v>
      </c>
      <c r="AA36" s="39">
        <f t="shared" si="9"/>
        <v>1.230503597122302</v>
      </c>
      <c r="AB36" s="40">
        <v>2</v>
      </c>
      <c r="AC36" s="63"/>
    </row>
    <row r="37" spans="1:29" ht="12" customHeight="1">
      <c r="A37" s="36">
        <v>25</v>
      </c>
      <c r="B37" s="12" t="s">
        <v>179</v>
      </c>
      <c r="C37" s="12" t="s">
        <v>63</v>
      </c>
      <c r="D37" s="13" t="s">
        <v>208</v>
      </c>
      <c r="E37" s="7">
        <v>0</v>
      </c>
      <c r="F37" s="37">
        <v>1.75</v>
      </c>
      <c r="G37" s="37">
        <v>1.7743055555555554</v>
      </c>
      <c r="H37" s="28">
        <v>14</v>
      </c>
      <c r="I37" s="28">
        <v>1</v>
      </c>
      <c r="J37" s="37">
        <v>5.9027777777777783E-2</v>
      </c>
      <c r="K37" s="28">
        <v>0</v>
      </c>
      <c r="L37" s="28">
        <f t="shared" si="0"/>
        <v>28</v>
      </c>
      <c r="M37" s="37">
        <v>4.1666666666666664E-2</v>
      </c>
      <c r="N37" s="37">
        <f t="shared" si="1"/>
        <v>1.1666666666666665</v>
      </c>
      <c r="O37" s="28">
        <f t="shared" si="2"/>
        <v>0</v>
      </c>
      <c r="P37" s="37">
        <v>0.16666666666666666</v>
      </c>
      <c r="Q37" s="37">
        <f t="shared" si="3"/>
        <v>0</v>
      </c>
      <c r="R37" s="28">
        <f t="shared" si="4"/>
        <v>41</v>
      </c>
      <c r="S37" s="37">
        <v>6.9444444444444447E-4</v>
      </c>
      <c r="T37" s="37">
        <f t="shared" si="5"/>
        <v>2.8472222222222222E-2</v>
      </c>
      <c r="U37" s="37">
        <f t="shared" si="6"/>
        <v>2.4305555555555358E-2</v>
      </c>
      <c r="V37" s="37">
        <v>1</v>
      </c>
      <c r="W37" s="37">
        <f t="shared" si="10"/>
        <v>2.4305555555555358E-2</v>
      </c>
      <c r="X37" s="37">
        <f t="shared" si="7"/>
        <v>1.2194444444444441</v>
      </c>
      <c r="Y37" s="37">
        <f t="shared" si="8"/>
        <v>2.9694444444444441</v>
      </c>
      <c r="Z37" s="67">
        <v>22</v>
      </c>
      <c r="AA37" s="39">
        <f t="shared" si="9"/>
        <v>1.230503597122302</v>
      </c>
      <c r="AB37" s="40">
        <v>2</v>
      </c>
      <c r="AC37" s="63"/>
    </row>
    <row r="38" spans="1:29" ht="12" customHeight="1">
      <c r="A38" s="36">
        <v>26</v>
      </c>
      <c r="B38" s="12" t="s">
        <v>184</v>
      </c>
      <c r="C38" s="12" t="s">
        <v>123</v>
      </c>
      <c r="D38" s="13" t="s">
        <v>224</v>
      </c>
      <c r="E38" s="7">
        <v>3</v>
      </c>
      <c r="F38" s="37">
        <v>1.75</v>
      </c>
      <c r="G38" s="37">
        <v>1.7805555555555554</v>
      </c>
      <c r="H38" s="28">
        <v>13</v>
      </c>
      <c r="I38" s="28">
        <v>1</v>
      </c>
      <c r="J38" s="37">
        <v>3.2638888888888891E-2</v>
      </c>
      <c r="K38" s="28">
        <v>0</v>
      </c>
      <c r="L38" s="28">
        <f t="shared" si="0"/>
        <v>29</v>
      </c>
      <c r="M38" s="37">
        <v>4.1666666666666664E-2</v>
      </c>
      <c r="N38" s="37">
        <f t="shared" si="1"/>
        <v>1.2083333333333333</v>
      </c>
      <c r="O38" s="28">
        <f t="shared" si="2"/>
        <v>0</v>
      </c>
      <c r="P38" s="37">
        <v>0.16666666666666666</v>
      </c>
      <c r="Q38" s="37">
        <f t="shared" si="3"/>
        <v>0</v>
      </c>
      <c r="R38" s="28">
        <f t="shared" si="4"/>
        <v>41</v>
      </c>
      <c r="S38" s="37">
        <v>6.9444444444444447E-4</v>
      </c>
      <c r="T38" s="37">
        <f t="shared" si="5"/>
        <v>2.8472222222222222E-2</v>
      </c>
      <c r="U38" s="37">
        <f t="shared" si="6"/>
        <v>3.0555555555555447E-2</v>
      </c>
      <c r="V38" s="37">
        <v>6.9444444444444447E-4</v>
      </c>
      <c r="W38" s="37">
        <f>U38</f>
        <v>3.0555555555555447E-2</v>
      </c>
      <c r="X38" s="37">
        <f t="shared" si="7"/>
        <v>1.2673611111111109</v>
      </c>
      <c r="Y38" s="37">
        <f t="shared" si="8"/>
        <v>3.0173611111111107</v>
      </c>
      <c r="Z38" s="67">
        <v>26</v>
      </c>
      <c r="AA38" s="39">
        <f t="shared" si="9"/>
        <v>1.2503597122302155</v>
      </c>
      <c r="AB38" s="40">
        <v>2</v>
      </c>
      <c r="AC38" s="63"/>
    </row>
    <row r="39" spans="1:29" ht="12" customHeight="1">
      <c r="A39" s="36">
        <v>27</v>
      </c>
      <c r="B39" s="12" t="s">
        <v>180</v>
      </c>
      <c r="C39" s="12" t="s">
        <v>119</v>
      </c>
      <c r="D39" s="13" t="s">
        <v>209</v>
      </c>
      <c r="E39" s="64">
        <v>0</v>
      </c>
      <c r="F39" s="37">
        <v>1.75</v>
      </c>
      <c r="G39" s="37">
        <v>1.8416666666666668</v>
      </c>
      <c r="H39" s="28">
        <v>17</v>
      </c>
      <c r="I39" s="28">
        <v>0</v>
      </c>
      <c r="J39" s="37">
        <v>0</v>
      </c>
      <c r="K39" s="28">
        <v>0</v>
      </c>
      <c r="L39" s="28">
        <f t="shared" ref="L39:L46" si="11">$H$12-H39</f>
        <v>25</v>
      </c>
      <c r="M39" s="37">
        <v>4.1666666666666664E-2</v>
      </c>
      <c r="N39" s="37">
        <f t="shared" ref="N39:N46" si="12">L39*M39</f>
        <v>1.0416666666666665</v>
      </c>
      <c r="O39" s="28">
        <f t="shared" ref="O39:O46" si="13">$I$12-I39</f>
        <v>1</v>
      </c>
      <c r="P39" s="37">
        <v>0.16666666666666666</v>
      </c>
      <c r="Q39" s="37">
        <f t="shared" ref="Q39:Q46" si="14">O39*P39</f>
        <v>0.16666666666666666</v>
      </c>
      <c r="R39" s="28">
        <f t="shared" ref="R39:R46" si="15">$K$12-K39</f>
        <v>41</v>
      </c>
      <c r="S39" s="37">
        <v>6.9444444444444447E-4</v>
      </c>
      <c r="T39" s="37">
        <f t="shared" ref="T39:T46" si="16">R39*S39</f>
        <v>2.8472222222222222E-2</v>
      </c>
      <c r="U39" s="37">
        <f t="shared" ref="U39:U46" si="17">G39-F39</f>
        <v>9.1666666666666785E-2</v>
      </c>
      <c r="V39" s="37">
        <v>6.9444444444444447E-4</v>
      </c>
      <c r="W39" s="37">
        <f>U39</f>
        <v>9.1666666666666785E-2</v>
      </c>
      <c r="X39" s="37">
        <f t="shared" ref="X39:X46" si="18">N39+Q39+T39+W39</f>
        <v>1.3284722222222223</v>
      </c>
      <c r="Y39" s="37">
        <f t="shared" ref="Y39:Y46" si="19">F39+X39</f>
        <v>3.0784722222222225</v>
      </c>
      <c r="Z39" s="67">
        <v>27</v>
      </c>
      <c r="AA39" s="39">
        <f t="shared" ref="AA39:AA46" si="20">Y39/$Y$13</f>
        <v>1.2756834532374102</v>
      </c>
      <c r="AB39" s="40">
        <v>2</v>
      </c>
      <c r="AC39" s="63"/>
    </row>
    <row r="40" spans="1:29" ht="12" customHeight="1">
      <c r="A40" s="36">
        <v>28</v>
      </c>
      <c r="B40" s="12" t="s">
        <v>180</v>
      </c>
      <c r="C40" s="12" t="s">
        <v>119</v>
      </c>
      <c r="D40" s="13" t="s">
        <v>225</v>
      </c>
      <c r="E40" s="7">
        <v>0</v>
      </c>
      <c r="F40" s="37">
        <v>1.75</v>
      </c>
      <c r="G40" s="37">
        <v>1.7854166666666669</v>
      </c>
      <c r="H40" s="28">
        <v>11</v>
      </c>
      <c r="I40" s="28">
        <v>1</v>
      </c>
      <c r="J40" s="37">
        <v>2.9861111111111113E-2</v>
      </c>
      <c r="K40" s="28">
        <v>0</v>
      </c>
      <c r="L40" s="28">
        <f t="shared" si="11"/>
        <v>31</v>
      </c>
      <c r="M40" s="37">
        <v>4.1666666666666664E-2</v>
      </c>
      <c r="N40" s="37">
        <f t="shared" si="12"/>
        <v>1.2916666666666665</v>
      </c>
      <c r="O40" s="28">
        <f t="shared" si="13"/>
        <v>0</v>
      </c>
      <c r="P40" s="37">
        <v>0.16666666666666666</v>
      </c>
      <c r="Q40" s="37">
        <f t="shared" si="14"/>
        <v>0</v>
      </c>
      <c r="R40" s="28">
        <f t="shared" si="15"/>
        <v>41</v>
      </c>
      <c r="S40" s="37">
        <v>6.9444444444444447E-4</v>
      </c>
      <c r="T40" s="37">
        <f t="shared" si="16"/>
        <v>2.8472222222222222E-2</v>
      </c>
      <c r="U40" s="37">
        <f t="shared" si="17"/>
        <v>3.5416666666666874E-2</v>
      </c>
      <c r="V40" s="37">
        <v>1</v>
      </c>
      <c r="W40" s="37">
        <f>U40*V40</f>
        <v>3.5416666666666874E-2</v>
      </c>
      <c r="X40" s="37">
        <f t="shared" si="18"/>
        <v>1.3555555555555556</v>
      </c>
      <c r="Y40" s="37">
        <f t="shared" si="19"/>
        <v>3.1055555555555556</v>
      </c>
      <c r="Z40" s="67">
        <v>28</v>
      </c>
      <c r="AA40" s="39">
        <f t="shared" si="20"/>
        <v>1.2869064748201438</v>
      </c>
      <c r="AB40" s="40">
        <v>2</v>
      </c>
      <c r="AC40" s="63"/>
    </row>
    <row r="41" spans="1:29" ht="12" customHeight="1">
      <c r="A41" s="36">
        <v>29</v>
      </c>
      <c r="B41" s="12" t="s">
        <v>180</v>
      </c>
      <c r="C41" s="12" t="s">
        <v>119</v>
      </c>
      <c r="D41" s="13" t="s">
        <v>210</v>
      </c>
      <c r="E41" s="7">
        <v>1</v>
      </c>
      <c r="F41" s="37">
        <v>1.75</v>
      </c>
      <c r="G41" s="37">
        <v>1.7854166666666669</v>
      </c>
      <c r="H41" s="28">
        <v>11</v>
      </c>
      <c r="I41" s="28">
        <v>1</v>
      </c>
      <c r="J41" s="37">
        <v>2.9861111111111113E-2</v>
      </c>
      <c r="K41" s="28">
        <v>0</v>
      </c>
      <c r="L41" s="28">
        <f t="shared" si="11"/>
        <v>31</v>
      </c>
      <c r="M41" s="37">
        <v>4.1666666666666664E-2</v>
      </c>
      <c r="N41" s="37">
        <f t="shared" si="12"/>
        <v>1.2916666666666665</v>
      </c>
      <c r="O41" s="28">
        <f t="shared" si="13"/>
        <v>0</v>
      </c>
      <c r="P41" s="37">
        <v>0.16666666666666666</v>
      </c>
      <c r="Q41" s="37">
        <f t="shared" si="14"/>
        <v>0</v>
      </c>
      <c r="R41" s="28">
        <f t="shared" si="15"/>
        <v>41</v>
      </c>
      <c r="S41" s="37">
        <v>6.9444444444444447E-4</v>
      </c>
      <c r="T41" s="37">
        <f t="shared" si="16"/>
        <v>2.8472222222222222E-2</v>
      </c>
      <c r="U41" s="37">
        <f t="shared" si="17"/>
        <v>3.5416666666666874E-2</v>
      </c>
      <c r="V41" s="37">
        <v>1</v>
      </c>
      <c r="W41" s="37">
        <f>U41*V41</f>
        <v>3.5416666666666874E-2</v>
      </c>
      <c r="X41" s="37">
        <f t="shared" si="18"/>
        <v>1.3555555555555556</v>
      </c>
      <c r="Y41" s="37">
        <f t="shared" si="19"/>
        <v>3.1055555555555556</v>
      </c>
      <c r="Z41" s="67">
        <v>28</v>
      </c>
      <c r="AA41" s="39">
        <f t="shared" si="20"/>
        <v>1.2869064748201438</v>
      </c>
      <c r="AB41" s="40">
        <v>2</v>
      </c>
      <c r="AC41" s="63"/>
    </row>
    <row r="42" spans="1:29" ht="12" customHeight="1">
      <c r="A42" s="36">
        <v>30</v>
      </c>
      <c r="B42" s="12" t="s">
        <v>180</v>
      </c>
      <c r="C42" s="12" t="s">
        <v>119</v>
      </c>
      <c r="D42" s="13" t="s">
        <v>226</v>
      </c>
      <c r="E42" s="7">
        <v>3</v>
      </c>
      <c r="F42" s="37">
        <v>1.75</v>
      </c>
      <c r="G42" s="37">
        <v>1.8048611111111112</v>
      </c>
      <c r="H42" s="28">
        <v>11</v>
      </c>
      <c r="I42" s="28">
        <v>1</v>
      </c>
      <c r="J42" s="37">
        <v>1.5972222222222224E-2</v>
      </c>
      <c r="K42" s="28">
        <v>0</v>
      </c>
      <c r="L42" s="28">
        <f t="shared" si="11"/>
        <v>31</v>
      </c>
      <c r="M42" s="37">
        <v>4.1666666666666664E-2</v>
      </c>
      <c r="N42" s="37">
        <f t="shared" si="12"/>
        <v>1.2916666666666665</v>
      </c>
      <c r="O42" s="28">
        <f t="shared" si="13"/>
        <v>0</v>
      </c>
      <c r="P42" s="37">
        <v>0.16666666666666666</v>
      </c>
      <c r="Q42" s="37">
        <f t="shared" si="14"/>
        <v>0</v>
      </c>
      <c r="R42" s="28">
        <f t="shared" si="15"/>
        <v>41</v>
      </c>
      <c r="S42" s="37">
        <v>6.9444444444444447E-4</v>
      </c>
      <c r="T42" s="37">
        <f t="shared" si="16"/>
        <v>2.8472222222222222E-2</v>
      </c>
      <c r="U42" s="37">
        <f t="shared" si="17"/>
        <v>5.4861111111111249E-2</v>
      </c>
      <c r="V42" s="37">
        <v>1</v>
      </c>
      <c r="W42" s="37">
        <f>U42*V42</f>
        <v>5.4861111111111249E-2</v>
      </c>
      <c r="X42" s="37">
        <f t="shared" si="18"/>
        <v>1.375</v>
      </c>
      <c r="Y42" s="37">
        <f t="shared" si="19"/>
        <v>3.125</v>
      </c>
      <c r="Z42" s="67">
        <v>30</v>
      </c>
      <c r="AA42" s="39">
        <f t="shared" si="20"/>
        <v>1.2949640287769784</v>
      </c>
      <c r="AB42" s="40">
        <v>2</v>
      </c>
      <c r="AC42" s="63"/>
    </row>
    <row r="43" spans="1:29" ht="12" customHeight="1">
      <c r="A43" s="36">
        <v>31</v>
      </c>
      <c r="B43" s="12" t="s">
        <v>181</v>
      </c>
      <c r="C43" s="12" t="s">
        <v>51</v>
      </c>
      <c r="D43" s="13" t="s">
        <v>211</v>
      </c>
      <c r="E43" s="7">
        <v>1</v>
      </c>
      <c r="F43" s="37">
        <v>1.75</v>
      </c>
      <c r="G43" s="37">
        <v>1.776388888888889</v>
      </c>
      <c r="H43" s="28">
        <v>13</v>
      </c>
      <c r="I43" s="28">
        <v>0</v>
      </c>
      <c r="J43" s="37">
        <v>0</v>
      </c>
      <c r="K43" s="28">
        <v>3</v>
      </c>
      <c r="L43" s="28">
        <f t="shared" si="11"/>
        <v>29</v>
      </c>
      <c r="M43" s="37">
        <v>4.1666666666666664E-2</v>
      </c>
      <c r="N43" s="37">
        <f t="shared" si="12"/>
        <v>1.2083333333333333</v>
      </c>
      <c r="O43" s="28">
        <f t="shared" si="13"/>
        <v>1</v>
      </c>
      <c r="P43" s="37">
        <v>0.16666666666666666</v>
      </c>
      <c r="Q43" s="37">
        <f t="shared" si="14"/>
        <v>0.16666666666666666</v>
      </c>
      <c r="R43" s="28">
        <f t="shared" si="15"/>
        <v>38</v>
      </c>
      <c r="S43" s="37">
        <v>6.9444444444444447E-4</v>
      </c>
      <c r="T43" s="37">
        <f t="shared" si="16"/>
        <v>2.6388888888888889E-2</v>
      </c>
      <c r="U43" s="37">
        <f t="shared" si="17"/>
        <v>2.6388888888889017E-2</v>
      </c>
      <c r="V43" s="37">
        <v>6.9444444444444447E-4</v>
      </c>
      <c r="W43" s="37">
        <f>U43</f>
        <v>2.6388888888889017E-2</v>
      </c>
      <c r="X43" s="37">
        <f t="shared" si="18"/>
        <v>1.4277777777777778</v>
      </c>
      <c r="Y43" s="37">
        <f t="shared" si="19"/>
        <v>3.177777777777778</v>
      </c>
      <c r="Z43" s="67">
        <v>31</v>
      </c>
      <c r="AA43" s="39">
        <f t="shared" si="20"/>
        <v>1.3168345323741006</v>
      </c>
      <c r="AB43" s="40">
        <v>2</v>
      </c>
      <c r="AC43" s="63"/>
    </row>
    <row r="44" spans="1:29" ht="12" customHeight="1">
      <c r="A44" s="36">
        <v>32</v>
      </c>
      <c r="B44" s="12" t="s">
        <v>181</v>
      </c>
      <c r="C44" s="12" t="s">
        <v>51</v>
      </c>
      <c r="D44" s="13" t="s">
        <v>212</v>
      </c>
      <c r="E44" s="7">
        <v>1</v>
      </c>
      <c r="F44" s="37">
        <v>1.75</v>
      </c>
      <c r="G44" s="37">
        <v>1.776388888888889</v>
      </c>
      <c r="H44" s="28">
        <v>13</v>
      </c>
      <c r="I44" s="28">
        <v>0</v>
      </c>
      <c r="J44" s="37">
        <v>0</v>
      </c>
      <c r="K44" s="28">
        <v>3</v>
      </c>
      <c r="L44" s="28">
        <f t="shared" si="11"/>
        <v>29</v>
      </c>
      <c r="M44" s="37">
        <v>4.1666666666666664E-2</v>
      </c>
      <c r="N44" s="37">
        <f t="shared" si="12"/>
        <v>1.2083333333333333</v>
      </c>
      <c r="O44" s="28">
        <f t="shared" si="13"/>
        <v>1</v>
      </c>
      <c r="P44" s="37">
        <v>0.16666666666666666</v>
      </c>
      <c r="Q44" s="37">
        <f t="shared" si="14"/>
        <v>0.16666666666666666</v>
      </c>
      <c r="R44" s="28">
        <f t="shared" si="15"/>
        <v>38</v>
      </c>
      <c r="S44" s="37">
        <v>6.9444444444444447E-4</v>
      </c>
      <c r="T44" s="37">
        <f t="shared" si="16"/>
        <v>2.6388888888888889E-2</v>
      </c>
      <c r="U44" s="37">
        <f t="shared" si="17"/>
        <v>2.6388888888889017E-2</v>
      </c>
      <c r="V44" s="37">
        <v>6.9444444444444447E-4</v>
      </c>
      <c r="W44" s="37">
        <f>U44</f>
        <v>2.6388888888889017E-2</v>
      </c>
      <c r="X44" s="37">
        <f t="shared" si="18"/>
        <v>1.4277777777777778</v>
      </c>
      <c r="Y44" s="37">
        <f t="shared" si="19"/>
        <v>3.177777777777778</v>
      </c>
      <c r="Z44" s="67">
        <v>31</v>
      </c>
      <c r="AA44" s="39">
        <f t="shared" si="20"/>
        <v>1.3168345323741006</v>
      </c>
      <c r="AB44" s="40">
        <v>2</v>
      </c>
      <c r="AC44" s="63"/>
    </row>
    <row r="45" spans="1:29" ht="12" customHeight="1">
      <c r="A45" s="36">
        <v>33</v>
      </c>
      <c r="B45" s="12" t="s">
        <v>183</v>
      </c>
      <c r="C45" s="12" t="s">
        <v>119</v>
      </c>
      <c r="D45" s="13" t="s">
        <v>213</v>
      </c>
      <c r="E45" s="64">
        <v>0</v>
      </c>
      <c r="F45" s="37">
        <v>1.75</v>
      </c>
      <c r="G45" s="37">
        <v>1.75</v>
      </c>
      <c r="H45" s="28">
        <v>10</v>
      </c>
      <c r="I45" s="28">
        <v>0</v>
      </c>
      <c r="J45" s="37">
        <v>0</v>
      </c>
      <c r="K45" s="28">
        <v>3</v>
      </c>
      <c r="L45" s="28">
        <f t="shared" si="11"/>
        <v>32</v>
      </c>
      <c r="M45" s="37">
        <v>4.1666666666666664E-2</v>
      </c>
      <c r="N45" s="37">
        <f t="shared" si="12"/>
        <v>1.3333333333333333</v>
      </c>
      <c r="O45" s="28">
        <f t="shared" si="13"/>
        <v>1</v>
      </c>
      <c r="P45" s="37">
        <v>0.16666666666666666</v>
      </c>
      <c r="Q45" s="37">
        <f t="shared" si="14"/>
        <v>0.16666666666666666</v>
      </c>
      <c r="R45" s="28">
        <f t="shared" si="15"/>
        <v>38</v>
      </c>
      <c r="S45" s="37">
        <v>6.9444444444444447E-4</v>
      </c>
      <c r="T45" s="37">
        <f t="shared" si="16"/>
        <v>2.6388888888888889E-2</v>
      </c>
      <c r="U45" s="37">
        <f t="shared" si="17"/>
        <v>0</v>
      </c>
      <c r="V45" s="37">
        <v>6.9444444444444447E-4</v>
      </c>
      <c r="W45" s="37">
        <f>U45</f>
        <v>0</v>
      </c>
      <c r="X45" s="37">
        <f t="shared" si="18"/>
        <v>1.5263888888888888</v>
      </c>
      <c r="Y45" s="37">
        <f t="shared" si="19"/>
        <v>3.2763888888888886</v>
      </c>
      <c r="Z45" s="67">
        <v>33</v>
      </c>
      <c r="AA45" s="39">
        <f t="shared" si="20"/>
        <v>1.3576978417266186</v>
      </c>
      <c r="AB45" s="40">
        <v>2</v>
      </c>
      <c r="AC45" s="63"/>
    </row>
    <row r="46" spans="1:29" ht="12" customHeight="1">
      <c r="A46" s="36">
        <v>34</v>
      </c>
      <c r="B46" s="12" t="s">
        <v>180</v>
      </c>
      <c r="C46" s="12" t="s">
        <v>119</v>
      </c>
      <c r="D46" s="13" t="s">
        <v>214</v>
      </c>
      <c r="E46" s="7">
        <v>0</v>
      </c>
      <c r="F46" s="37">
        <v>1.75</v>
      </c>
      <c r="G46" s="37">
        <v>1.8180555555555555</v>
      </c>
      <c r="H46" s="28">
        <v>7</v>
      </c>
      <c r="I46" s="28">
        <v>1</v>
      </c>
      <c r="J46" s="37">
        <v>6.2499999999999995E-3</v>
      </c>
      <c r="K46" s="28">
        <v>0</v>
      </c>
      <c r="L46" s="28">
        <f t="shared" si="11"/>
        <v>35</v>
      </c>
      <c r="M46" s="37">
        <v>4.1666666666666664E-2</v>
      </c>
      <c r="N46" s="37">
        <f t="shared" si="12"/>
        <v>1.4583333333333333</v>
      </c>
      <c r="O46" s="28">
        <f t="shared" si="13"/>
        <v>0</v>
      </c>
      <c r="P46" s="37">
        <v>0.16666666666666666</v>
      </c>
      <c r="Q46" s="37">
        <f t="shared" si="14"/>
        <v>0</v>
      </c>
      <c r="R46" s="28">
        <f t="shared" si="15"/>
        <v>41</v>
      </c>
      <c r="S46" s="37">
        <v>6.9444444444444447E-4</v>
      </c>
      <c r="T46" s="37">
        <f t="shared" si="16"/>
        <v>2.8472222222222222E-2</v>
      </c>
      <c r="U46" s="37">
        <f t="shared" si="17"/>
        <v>6.8055555555555536E-2</v>
      </c>
      <c r="V46" s="37">
        <v>1</v>
      </c>
      <c r="W46" s="37">
        <f t="shared" ref="W46" si="21">U46*V46</f>
        <v>6.8055555555555536E-2</v>
      </c>
      <c r="X46" s="37">
        <f t="shared" si="18"/>
        <v>1.554861111111111</v>
      </c>
      <c r="Y46" s="37">
        <f t="shared" si="19"/>
        <v>3.3048611111111112</v>
      </c>
      <c r="Z46" s="67">
        <v>34</v>
      </c>
      <c r="AA46" s="39">
        <f t="shared" si="20"/>
        <v>1.3694964028776977</v>
      </c>
      <c r="AB46" s="40">
        <v>2</v>
      </c>
      <c r="AC46" s="63"/>
    </row>
    <row r="49" spans="1:26" s="53" customFormat="1" ht="26.25" customHeight="1" outlineLevel="1">
      <c r="A49" s="42" t="s">
        <v>192</v>
      </c>
      <c r="B49" s="43"/>
      <c r="C49" s="43"/>
      <c r="D49" s="44"/>
      <c r="E49" s="45"/>
      <c r="F49" s="46"/>
      <c r="G49" s="47"/>
      <c r="H49" s="46"/>
      <c r="I49" s="47"/>
      <c r="J49" s="47"/>
      <c r="K49" s="47"/>
      <c r="L49" s="48"/>
      <c r="M49" s="49"/>
      <c r="N49" s="50"/>
      <c r="O49" s="47"/>
      <c r="P49" s="51"/>
      <c r="Q49" s="52"/>
      <c r="S49" s="54"/>
      <c r="T49" s="54"/>
      <c r="Z49" s="66"/>
    </row>
    <row r="50" spans="1:26" s="53" customFormat="1" ht="27" customHeight="1" outlineLevel="1">
      <c r="A50" s="42" t="s">
        <v>193</v>
      </c>
      <c r="C50" s="55"/>
      <c r="E50" s="56"/>
      <c r="F50" s="57"/>
      <c r="H50" s="57"/>
      <c r="L50" s="58"/>
      <c r="M50" s="52"/>
      <c r="N50" s="58"/>
      <c r="P50" s="55"/>
      <c r="Q50" s="52"/>
      <c r="S50" s="54"/>
      <c r="T50" s="54"/>
      <c r="Z50" s="66"/>
    </row>
  </sheetData>
  <autoFilter ref="A12:AE46">
    <sortState ref="A15:AE78">
      <sortCondition ref="Y12"/>
    </sortState>
  </autoFilter>
  <mergeCells count="23">
    <mergeCell ref="A10:A12"/>
    <mergeCell ref="B10:B12"/>
    <mergeCell ref="C10:C12"/>
    <mergeCell ref="D10:D12"/>
    <mergeCell ref="E10:E12"/>
    <mergeCell ref="A1:AB1"/>
    <mergeCell ref="A2:AB2"/>
    <mergeCell ref="A4:AB4"/>
    <mergeCell ref="A6:AB6"/>
    <mergeCell ref="A8:AB8"/>
    <mergeCell ref="AC10:AC12"/>
    <mergeCell ref="X11:X12"/>
    <mergeCell ref="F10:F12"/>
    <mergeCell ref="G10:G12"/>
    <mergeCell ref="H10:H11"/>
    <mergeCell ref="I10:I11"/>
    <mergeCell ref="K10:K11"/>
    <mergeCell ref="L10:X10"/>
    <mergeCell ref="Y10:Y12"/>
    <mergeCell ref="Z10:Z12"/>
    <mergeCell ref="AA10:AA12"/>
    <mergeCell ref="AB10:AB12"/>
    <mergeCell ref="J10:J1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topLeftCell="A24" workbookViewId="0">
      <selection activeCell="N32" sqref="N32"/>
    </sheetView>
  </sheetViews>
  <sheetFormatPr defaultColWidth="5" defaultRowHeight="15" outlineLevelRow="1"/>
  <cols>
    <col min="1" max="1" width="3.42578125" style="1" customWidth="1"/>
    <col min="2" max="2" width="38.140625" style="1" customWidth="1"/>
    <col min="3" max="3" width="13.7109375" style="1" hidden="1" customWidth="1"/>
    <col min="4" max="4" width="26.140625" style="1" customWidth="1"/>
    <col min="5" max="5" width="5.5703125" style="31" customWidth="1"/>
    <col min="6" max="6" width="9.7109375" style="1" hidden="1" customWidth="1"/>
    <col min="7" max="7" width="8.85546875" style="1" customWidth="1"/>
    <col min="8" max="8" width="8.85546875" style="1" hidden="1" customWidth="1"/>
    <col min="9" max="9" width="7.85546875" style="1" hidden="1" customWidth="1"/>
    <col min="10" max="10" width="13.85546875" style="1" customWidth="1"/>
    <col min="11" max="11" width="7" style="1" customWidth="1"/>
    <col min="12" max="12" width="0.28515625" style="1" customWidth="1"/>
    <col min="13" max="13" width="6.85546875" style="1" customWidth="1"/>
    <col min="14" max="14" width="7.85546875" style="1" customWidth="1"/>
    <col min="15" max="15" width="6" style="1" customWidth="1"/>
    <col min="16" max="17" width="7.85546875" style="1" customWidth="1"/>
    <col min="18" max="18" width="4.85546875" style="1" customWidth="1"/>
    <col min="19" max="20" width="7.85546875" style="1" customWidth="1"/>
    <col min="21" max="21" width="6.85546875" style="1" customWidth="1"/>
    <col min="22" max="23" width="7.85546875" style="1" customWidth="1"/>
    <col min="24" max="24" width="11.140625" style="1" customWidth="1"/>
    <col min="25" max="25" width="10.7109375" style="41" customWidth="1"/>
    <col min="26" max="26" width="6.85546875" style="41" bestFit="1" customWidth="1"/>
    <col min="27" max="27" width="9" style="41" customWidth="1"/>
    <col min="28" max="28" width="14.85546875" style="1" customWidth="1"/>
    <col min="29" max="29" width="15.28515625" style="1" customWidth="1"/>
    <col min="30" max="16384" width="5" style="1"/>
  </cols>
  <sheetData>
    <row r="1" spans="1:29" ht="2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9" ht="2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9" ht="9" customHeight="1"/>
    <row r="4" spans="1:29" ht="23.25">
      <c r="A4" s="77" t="s">
        <v>190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9" ht="2.25" customHeight="1"/>
    <row r="6" spans="1:29" s="2" customFormat="1" ht="23.25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9" ht="3.75" customHeight="1"/>
    <row r="8" spans="1:29">
      <c r="A8" s="78" t="s">
        <v>187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9" s="3" customFormat="1" ht="12.75">
      <c r="A9" s="3" t="s">
        <v>101</v>
      </c>
      <c r="E9" s="32" t="s">
        <v>191</v>
      </c>
      <c r="Y9" s="60"/>
      <c r="Z9" s="60"/>
      <c r="AA9" s="61" t="s">
        <v>28</v>
      </c>
    </row>
    <row r="10" spans="1:29" s="4" customFormat="1" ht="14.25" customHeight="1">
      <c r="A10" s="92" t="s">
        <v>4</v>
      </c>
      <c r="B10" s="88" t="s">
        <v>29</v>
      </c>
      <c r="C10" s="88" t="s">
        <v>30</v>
      </c>
      <c r="D10" s="88" t="s">
        <v>5</v>
      </c>
      <c r="E10" s="88" t="s">
        <v>6</v>
      </c>
      <c r="F10" s="88" t="s">
        <v>81</v>
      </c>
      <c r="G10" s="88" t="s">
        <v>237</v>
      </c>
      <c r="H10" s="89" t="s">
        <v>78</v>
      </c>
      <c r="I10" s="89" t="s">
        <v>80</v>
      </c>
      <c r="J10" s="89" t="s">
        <v>79</v>
      </c>
      <c r="K10" s="89" t="s">
        <v>18</v>
      </c>
      <c r="L10" s="91" t="s">
        <v>7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70" t="s">
        <v>8</v>
      </c>
      <c r="Z10" s="70" t="s">
        <v>9</v>
      </c>
      <c r="AA10" s="70" t="s">
        <v>10</v>
      </c>
      <c r="AB10" s="88" t="s">
        <v>11</v>
      </c>
      <c r="AC10" s="88" t="s">
        <v>12</v>
      </c>
    </row>
    <row r="11" spans="1:29" s="4" customFormat="1" ht="15.75" customHeight="1">
      <c r="A11" s="93"/>
      <c r="B11" s="88"/>
      <c r="C11" s="88"/>
      <c r="D11" s="88"/>
      <c r="E11" s="88"/>
      <c r="F11" s="88"/>
      <c r="G11" s="88"/>
      <c r="H11" s="90"/>
      <c r="I11" s="90"/>
      <c r="J11" s="90"/>
      <c r="K11" s="90"/>
      <c r="L11" s="15" t="s">
        <v>13</v>
      </c>
      <c r="M11" s="15" t="s">
        <v>14</v>
      </c>
      <c r="N11" s="15" t="s">
        <v>89</v>
      </c>
      <c r="O11" s="18" t="s">
        <v>15</v>
      </c>
      <c r="P11" s="18" t="s">
        <v>16</v>
      </c>
      <c r="Q11" s="18" t="s">
        <v>17</v>
      </c>
      <c r="R11" s="30" t="s">
        <v>18</v>
      </c>
      <c r="S11" s="30" t="s">
        <v>19</v>
      </c>
      <c r="T11" s="30" t="s">
        <v>20</v>
      </c>
      <c r="U11" s="21" t="s">
        <v>21</v>
      </c>
      <c r="V11" s="21" t="s">
        <v>22</v>
      </c>
      <c r="W11" s="21" t="s">
        <v>23</v>
      </c>
      <c r="X11" s="88" t="s">
        <v>83</v>
      </c>
      <c r="Y11" s="70"/>
      <c r="Z11" s="70"/>
      <c r="AA11" s="70"/>
      <c r="AB11" s="88"/>
      <c r="AC11" s="88"/>
    </row>
    <row r="12" spans="1:29" s="4" customFormat="1" ht="15.75" customHeight="1">
      <c r="A12" s="94"/>
      <c r="B12" s="88"/>
      <c r="C12" s="88"/>
      <c r="D12" s="88"/>
      <c r="E12" s="88"/>
      <c r="F12" s="88"/>
      <c r="G12" s="88"/>
      <c r="H12" s="30">
        <v>42</v>
      </c>
      <c r="I12" s="30">
        <v>1</v>
      </c>
      <c r="J12" s="30"/>
      <c r="K12" s="30">
        <v>41</v>
      </c>
      <c r="L12" s="15">
        <v>41</v>
      </c>
      <c r="M12" s="15"/>
      <c r="N12" s="15"/>
      <c r="O12" s="18">
        <v>1</v>
      </c>
      <c r="P12" s="18"/>
      <c r="Q12" s="18">
        <v>1</v>
      </c>
      <c r="R12" s="30">
        <v>41</v>
      </c>
      <c r="S12" s="30"/>
      <c r="T12" s="30"/>
      <c r="U12" s="21">
        <v>1</v>
      </c>
      <c r="V12" s="21"/>
      <c r="W12" s="21"/>
      <c r="X12" s="88"/>
      <c r="Y12" s="70"/>
      <c r="Z12" s="70"/>
      <c r="AA12" s="70"/>
      <c r="AB12" s="88"/>
      <c r="AC12" s="88"/>
    </row>
    <row r="13" spans="1:29" ht="21.75" customHeight="1">
      <c r="A13" s="6">
        <v>3</v>
      </c>
      <c r="B13" s="12" t="s">
        <v>180</v>
      </c>
      <c r="C13" s="12" t="s">
        <v>119</v>
      </c>
      <c r="D13" s="13" t="s">
        <v>240</v>
      </c>
      <c r="E13" s="7">
        <v>0</v>
      </c>
      <c r="F13" s="8">
        <v>1.75</v>
      </c>
      <c r="G13" s="8">
        <v>1.8055555555555554</v>
      </c>
      <c r="H13" s="9">
        <v>25</v>
      </c>
      <c r="I13" s="9">
        <v>1</v>
      </c>
      <c r="J13" s="8">
        <v>1.5972222222222224E-2</v>
      </c>
      <c r="K13" s="9">
        <v>5</v>
      </c>
      <c r="L13" s="16">
        <f t="shared" ref="L13:L29" si="0">$H$12-H13</f>
        <v>17</v>
      </c>
      <c r="M13" s="17">
        <v>4.1666666666666664E-2</v>
      </c>
      <c r="N13" s="17">
        <f t="shared" ref="N13:N29" si="1">L13*M13</f>
        <v>0.70833333333333326</v>
      </c>
      <c r="O13" s="19">
        <f t="shared" ref="O13:O29" si="2">$I$12-I13</f>
        <v>0</v>
      </c>
      <c r="P13" s="20">
        <v>0.16666666666666666</v>
      </c>
      <c r="Q13" s="20">
        <f t="shared" ref="Q13:Q29" si="3">O13*P13</f>
        <v>0</v>
      </c>
      <c r="R13" s="9">
        <f t="shared" ref="R13:R29" si="4">$K$12-K13</f>
        <v>36</v>
      </c>
      <c r="S13" s="8">
        <v>6.9444444444444447E-4</v>
      </c>
      <c r="T13" s="8">
        <f t="shared" ref="T13:T29" si="5">R13*S13</f>
        <v>2.5000000000000001E-2</v>
      </c>
      <c r="U13" s="22">
        <f t="shared" ref="U13:U29" si="6">G13-F13</f>
        <v>5.5555555555555358E-2</v>
      </c>
      <c r="V13" s="22">
        <v>1</v>
      </c>
      <c r="W13" s="22">
        <f>U13*V13</f>
        <v>5.5555555555555358E-2</v>
      </c>
      <c r="X13" s="8">
        <f t="shared" ref="X13:X29" si="7">N13+Q13+T13+W13</f>
        <v>0.78888888888888864</v>
      </c>
      <c r="Y13" s="37">
        <f t="shared" ref="Y13:Y29" si="8">F13+X13</f>
        <v>2.5388888888888888</v>
      </c>
      <c r="Z13" s="38">
        <v>1</v>
      </c>
      <c r="AA13" s="39">
        <f>Y13/$Y$13</f>
        <v>1</v>
      </c>
      <c r="AB13" s="11" t="s">
        <v>175</v>
      </c>
      <c r="AC13" s="11"/>
    </row>
    <row r="14" spans="1:29" ht="21.75" customHeight="1">
      <c r="A14" s="6">
        <v>8</v>
      </c>
      <c r="B14" s="12" t="s">
        <v>181</v>
      </c>
      <c r="C14" s="12" t="s">
        <v>185</v>
      </c>
      <c r="D14" s="13" t="s">
        <v>163</v>
      </c>
      <c r="E14" s="7">
        <v>0</v>
      </c>
      <c r="F14" s="8">
        <v>1.75</v>
      </c>
      <c r="G14" s="8">
        <v>1.8111111111111109</v>
      </c>
      <c r="H14" s="9">
        <v>19</v>
      </c>
      <c r="I14" s="9">
        <v>1</v>
      </c>
      <c r="J14" s="8">
        <v>2.7083333333333334E-2</v>
      </c>
      <c r="K14" s="9">
        <v>0</v>
      </c>
      <c r="L14" s="16">
        <f t="shared" si="0"/>
        <v>23</v>
      </c>
      <c r="M14" s="17">
        <v>4.1666666666666664E-2</v>
      </c>
      <c r="N14" s="17">
        <f t="shared" si="1"/>
        <v>0.95833333333333326</v>
      </c>
      <c r="O14" s="19">
        <f t="shared" si="2"/>
        <v>0</v>
      </c>
      <c r="P14" s="20">
        <v>0.16666666666666666</v>
      </c>
      <c r="Q14" s="20">
        <f t="shared" si="3"/>
        <v>0</v>
      </c>
      <c r="R14" s="9">
        <f t="shared" si="4"/>
        <v>41</v>
      </c>
      <c r="S14" s="8">
        <v>6.9444444444444447E-4</v>
      </c>
      <c r="T14" s="8">
        <f t="shared" si="5"/>
        <v>2.8472222222222222E-2</v>
      </c>
      <c r="U14" s="22">
        <f t="shared" si="6"/>
        <v>6.1111111111110894E-2</v>
      </c>
      <c r="V14" s="22">
        <v>1</v>
      </c>
      <c r="W14" s="22">
        <f t="shared" ref="W14" si="9">U14*V14</f>
        <v>6.1111111111110894E-2</v>
      </c>
      <c r="X14" s="8">
        <f t="shared" si="7"/>
        <v>1.0479166666666664</v>
      </c>
      <c r="Y14" s="37">
        <f t="shared" si="8"/>
        <v>2.7979166666666666</v>
      </c>
      <c r="Z14" s="38">
        <v>2</v>
      </c>
      <c r="AA14" s="39">
        <f t="shared" ref="AA14:AA29" si="10">Y14/$Y$13</f>
        <v>1.102024070021882</v>
      </c>
      <c r="AB14" s="11"/>
      <c r="AC14" s="11"/>
    </row>
    <row r="15" spans="1:29" ht="21.75" customHeight="1">
      <c r="A15" s="6">
        <v>15</v>
      </c>
      <c r="B15" s="12" t="s">
        <v>180</v>
      </c>
      <c r="C15" s="12" t="s">
        <v>119</v>
      </c>
      <c r="D15" s="13" t="s">
        <v>162</v>
      </c>
      <c r="E15" s="33">
        <v>0</v>
      </c>
      <c r="F15" s="8">
        <v>1.75</v>
      </c>
      <c r="G15" s="8">
        <v>1.8416666666666668</v>
      </c>
      <c r="H15" s="9">
        <v>17</v>
      </c>
      <c r="I15" s="9">
        <v>0</v>
      </c>
      <c r="J15" s="8">
        <v>0</v>
      </c>
      <c r="K15" s="9">
        <v>0</v>
      </c>
      <c r="L15" s="16">
        <f t="shared" si="0"/>
        <v>25</v>
      </c>
      <c r="M15" s="17">
        <v>4.1666666666666664E-2</v>
      </c>
      <c r="N15" s="17">
        <f t="shared" si="1"/>
        <v>1.0416666666666665</v>
      </c>
      <c r="O15" s="19">
        <f t="shared" si="2"/>
        <v>1</v>
      </c>
      <c r="P15" s="20">
        <v>0.16666666666666666</v>
      </c>
      <c r="Q15" s="20">
        <f t="shared" si="3"/>
        <v>0.16666666666666666</v>
      </c>
      <c r="R15" s="9">
        <f t="shared" si="4"/>
        <v>41</v>
      </c>
      <c r="S15" s="8">
        <v>6.9444444444444447E-4</v>
      </c>
      <c r="T15" s="8">
        <f t="shared" si="5"/>
        <v>2.8472222222222222E-2</v>
      </c>
      <c r="U15" s="22">
        <f t="shared" si="6"/>
        <v>9.1666666666666785E-2</v>
      </c>
      <c r="V15" s="22">
        <v>6.9444444444444447E-4</v>
      </c>
      <c r="W15" s="22">
        <f>U15</f>
        <v>9.1666666666666785E-2</v>
      </c>
      <c r="X15" s="8">
        <f t="shared" si="7"/>
        <v>1.3284722222222223</v>
      </c>
      <c r="Y15" s="37">
        <f t="shared" si="8"/>
        <v>3.0784722222222225</v>
      </c>
      <c r="Z15" s="38">
        <v>3</v>
      </c>
      <c r="AA15" s="39">
        <f t="shared" si="10"/>
        <v>1.2125273522975932</v>
      </c>
      <c r="AB15" s="11"/>
      <c r="AC15" s="11"/>
    </row>
    <row r="16" spans="1:29" ht="21.75" customHeight="1">
      <c r="A16" s="6">
        <v>16</v>
      </c>
      <c r="B16" s="12" t="s">
        <v>180</v>
      </c>
      <c r="C16" s="12" t="s">
        <v>119</v>
      </c>
      <c r="D16" s="13" t="s">
        <v>164</v>
      </c>
      <c r="E16" s="7">
        <v>0</v>
      </c>
      <c r="F16" s="8">
        <v>1.75</v>
      </c>
      <c r="G16" s="8">
        <v>1.7854166666666669</v>
      </c>
      <c r="H16" s="9">
        <v>11</v>
      </c>
      <c r="I16" s="9">
        <v>1</v>
      </c>
      <c r="J16" s="8">
        <v>2.9861111111111113E-2</v>
      </c>
      <c r="K16" s="9">
        <v>0</v>
      </c>
      <c r="L16" s="16">
        <f t="shared" si="0"/>
        <v>31</v>
      </c>
      <c r="M16" s="17">
        <v>4.1666666666666664E-2</v>
      </c>
      <c r="N16" s="17">
        <f t="shared" si="1"/>
        <v>1.2916666666666665</v>
      </c>
      <c r="O16" s="19">
        <f t="shared" si="2"/>
        <v>0</v>
      </c>
      <c r="P16" s="20">
        <v>0.16666666666666666</v>
      </c>
      <c r="Q16" s="20">
        <f t="shared" si="3"/>
        <v>0</v>
      </c>
      <c r="R16" s="9">
        <f t="shared" si="4"/>
        <v>41</v>
      </c>
      <c r="S16" s="8">
        <v>6.9444444444444447E-4</v>
      </c>
      <c r="T16" s="8">
        <f t="shared" si="5"/>
        <v>2.8472222222222222E-2</v>
      </c>
      <c r="U16" s="22">
        <f t="shared" si="6"/>
        <v>3.5416666666666874E-2</v>
      </c>
      <c r="V16" s="22">
        <v>1</v>
      </c>
      <c r="W16" s="22">
        <f>U16*V16</f>
        <v>3.5416666666666874E-2</v>
      </c>
      <c r="X16" s="8">
        <f t="shared" si="7"/>
        <v>1.3555555555555556</v>
      </c>
      <c r="Y16" s="37">
        <f t="shared" si="8"/>
        <v>3.1055555555555556</v>
      </c>
      <c r="Z16" s="38">
        <v>4</v>
      </c>
      <c r="AA16" s="39">
        <f t="shared" si="10"/>
        <v>1.2231947483588623</v>
      </c>
      <c r="AB16" s="11"/>
      <c r="AC16" s="11"/>
    </row>
    <row r="17" spans="1:29" ht="21.75" customHeight="1">
      <c r="A17" s="6">
        <v>19</v>
      </c>
      <c r="B17" s="12" t="s">
        <v>180</v>
      </c>
      <c r="C17" s="12" t="s">
        <v>119</v>
      </c>
      <c r="D17" s="13" t="s">
        <v>165</v>
      </c>
      <c r="E17" s="7">
        <v>0</v>
      </c>
      <c r="F17" s="8">
        <v>1.75</v>
      </c>
      <c r="G17" s="8">
        <v>1.8048611111111112</v>
      </c>
      <c r="H17" s="9">
        <v>11</v>
      </c>
      <c r="I17" s="9">
        <v>1</v>
      </c>
      <c r="J17" s="8">
        <v>1.5972222222222224E-2</v>
      </c>
      <c r="K17" s="9">
        <v>0</v>
      </c>
      <c r="L17" s="16">
        <f t="shared" si="0"/>
        <v>31</v>
      </c>
      <c r="M17" s="17">
        <v>4.1666666666666664E-2</v>
      </c>
      <c r="N17" s="17">
        <f t="shared" si="1"/>
        <v>1.2916666666666665</v>
      </c>
      <c r="O17" s="19">
        <f t="shared" si="2"/>
        <v>0</v>
      </c>
      <c r="P17" s="20">
        <v>0.16666666666666666</v>
      </c>
      <c r="Q17" s="20">
        <f t="shared" si="3"/>
        <v>0</v>
      </c>
      <c r="R17" s="9">
        <f t="shared" si="4"/>
        <v>41</v>
      </c>
      <c r="S17" s="8">
        <v>6.9444444444444447E-4</v>
      </c>
      <c r="T17" s="8">
        <f t="shared" si="5"/>
        <v>2.8472222222222222E-2</v>
      </c>
      <c r="U17" s="22">
        <f t="shared" si="6"/>
        <v>5.4861111111111249E-2</v>
      </c>
      <c r="V17" s="22">
        <v>1</v>
      </c>
      <c r="W17" s="22">
        <f>U17*V17</f>
        <v>5.4861111111111249E-2</v>
      </c>
      <c r="X17" s="8">
        <f t="shared" si="7"/>
        <v>1.375</v>
      </c>
      <c r="Y17" s="37">
        <f t="shared" si="8"/>
        <v>3.125</v>
      </c>
      <c r="Z17" s="38">
        <v>5</v>
      </c>
      <c r="AA17" s="39">
        <f t="shared" si="10"/>
        <v>1.2308533916849016</v>
      </c>
      <c r="AB17" s="11"/>
      <c r="AC17" s="11"/>
    </row>
    <row r="18" spans="1:29" ht="21.75" customHeight="1">
      <c r="A18" s="6">
        <v>21</v>
      </c>
      <c r="B18" s="12" t="s">
        <v>181</v>
      </c>
      <c r="C18" s="12" t="s">
        <v>185</v>
      </c>
      <c r="D18" s="13" t="s">
        <v>158</v>
      </c>
      <c r="E18" s="7">
        <v>0</v>
      </c>
      <c r="F18" s="8">
        <v>1.75</v>
      </c>
      <c r="G18" s="8">
        <v>1.776388888888889</v>
      </c>
      <c r="H18" s="9">
        <v>13</v>
      </c>
      <c r="I18" s="9">
        <v>0</v>
      </c>
      <c r="J18" s="8">
        <v>0</v>
      </c>
      <c r="K18" s="9">
        <v>3</v>
      </c>
      <c r="L18" s="16">
        <f t="shared" si="0"/>
        <v>29</v>
      </c>
      <c r="M18" s="17">
        <v>4.1666666666666664E-2</v>
      </c>
      <c r="N18" s="17">
        <f t="shared" si="1"/>
        <v>1.2083333333333333</v>
      </c>
      <c r="O18" s="19">
        <f t="shared" si="2"/>
        <v>1</v>
      </c>
      <c r="P18" s="20">
        <v>0.16666666666666666</v>
      </c>
      <c r="Q18" s="20">
        <f t="shared" si="3"/>
        <v>0.16666666666666666</v>
      </c>
      <c r="R18" s="9">
        <f t="shared" si="4"/>
        <v>38</v>
      </c>
      <c r="S18" s="8">
        <v>6.9444444444444447E-4</v>
      </c>
      <c r="T18" s="8">
        <f t="shared" si="5"/>
        <v>2.6388888888888889E-2</v>
      </c>
      <c r="U18" s="22">
        <f t="shared" si="6"/>
        <v>2.6388888888889017E-2</v>
      </c>
      <c r="V18" s="22">
        <v>6.9444444444444447E-4</v>
      </c>
      <c r="W18" s="22">
        <f>U18</f>
        <v>2.6388888888889017E-2</v>
      </c>
      <c r="X18" s="8">
        <f t="shared" si="7"/>
        <v>1.4277777777777778</v>
      </c>
      <c r="Y18" s="37">
        <f t="shared" si="8"/>
        <v>3.177777777777778</v>
      </c>
      <c r="Z18" s="38">
        <v>6</v>
      </c>
      <c r="AA18" s="39">
        <f t="shared" si="10"/>
        <v>1.2516411378555801</v>
      </c>
      <c r="AB18" s="11"/>
      <c r="AC18" s="11"/>
    </row>
    <row r="19" spans="1:29" ht="21.75" customHeight="1">
      <c r="A19" s="6">
        <v>22</v>
      </c>
      <c r="B19" s="12" t="s">
        <v>183</v>
      </c>
      <c r="C19" s="12" t="s">
        <v>53</v>
      </c>
      <c r="D19" s="13" t="s">
        <v>160</v>
      </c>
      <c r="E19" s="33">
        <v>0</v>
      </c>
      <c r="F19" s="8">
        <v>1.75</v>
      </c>
      <c r="G19" s="8">
        <v>1.75</v>
      </c>
      <c r="H19" s="9">
        <v>10</v>
      </c>
      <c r="I19" s="9">
        <v>0</v>
      </c>
      <c r="J19" s="8">
        <v>0</v>
      </c>
      <c r="K19" s="9">
        <v>3</v>
      </c>
      <c r="L19" s="16">
        <f t="shared" si="0"/>
        <v>32</v>
      </c>
      <c r="M19" s="17">
        <v>4.1666666666666664E-2</v>
      </c>
      <c r="N19" s="17">
        <f t="shared" si="1"/>
        <v>1.3333333333333333</v>
      </c>
      <c r="O19" s="19">
        <f t="shared" si="2"/>
        <v>1</v>
      </c>
      <c r="P19" s="20">
        <v>0.16666666666666666</v>
      </c>
      <c r="Q19" s="20">
        <f t="shared" si="3"/>
        <v>0.16666666666666666</v>
      </c>
      <c r="R19" s="9">
        <f t="shared" si="4"/>
        <v>38</v>
      </c>
      <c r="S19" s="8">
        <v>6.9444444444444447E-4</v>
      </c>
      <c r="T19" s="8">
        <f t="shared" si="5"/>
        <v>2.6388888888888889E-2</v>
      </c>
      <c r="U19" s="22">
        <f t="shared" si="6"/>
        <v>0</v>
      </c>
      <c r="V19" s="22">
        <v>6.9444444444444447E-4</v>
      </c>
      <c r="W19" s="22">
        <f>U19</f>
        <v>0</v>
      </c>
      <c r="X19" s="8">
        <f t="shared" si="7"/>
        <v>1.5263888888888888</v>
      </c>
      <c r="Y19" s="37">
        <f t="shared" si="8"/>
        <v>3.2763888888888886</v>
      </c>
      <c r="Z19" s="38">
        <v>7</v>
      </c>
      <c r="AA19" s="39">
        <f t="shared" si="10"/>
        <v>1.2904814004376368</v>
      </c>
      <c r="AB19" s="11"/>
      <c r="AC19" s="11"/>
    </row>
    <row r="20" spans="1:29" ht="21.75" customHeight="1">
      <c r="A20" s="6">
        <v>23</v>
      </c>
      <c r="B20" s="12" t="s">
        <v>183</v>
      </c>
      <c r="C20" s="12" t="s">
        <v>53</v>
      </c>
      <c r="D20" s="13" t="s">
        <v>159</v>
      </c>
      <c r="E20" s="33">
        <v>0</v>
      </c>
      <c r="F20" s="8">
        <v>1.75</v>
      </c>
      <c r="G20" s="8">
        <v>1.75</v>
      </c>
      <c r="H20" s="9">
        <v>10</v>
      </c>
      <c r="I20" s="9">
        <v>0</v>
      </c>
      <c r="J20" s="8">
        <v>0</v>
      </c>
      <c r="K20" s="9">
        <v>3</v>
      </c>
      <c r="L20" s="16">
        <f t="shared" si="0"/>
        <v>32</v>
      </c>
      <c r="M20" s="17">
        <v>4.1666666666666664E-2</v>
      </c>
      <c r="N20" s="17">
        <f>L20*M20</f>
        <v>1.3333333333333333</v>
      </c>
      <c r="O20" s="19">
        <f t="shared" si="2"/>
        <v>1</v>
      </c>
      <c r="P20" s="20">
        <v>0.16666666666666666</v>
      </c>
      <c r="Q20" s="20">
        <f t="shared" si="3"/>
        <v>0.16666666666666666</v>
      </c>
      <c r="R20" s="9">
        <f t="shared" si="4"/>
        <v>38</v>
      </c>
      <c r="S20" s="8">
        <v>6.9444444444444447E-4</v>
      </c>
      <c r="T20" s="8">
        <f t="shared" si="5"/>
        <v>2.6388888888888889E-2</v>
      </c>
      <c r="U20" s="22">
        <f t="shared" si="6"/>
        <v>0</v>
      </c>
      <c r="V20" s="22">
        <v>6.9444444444444447E-4</v>
      </c>
      <c r="W20" s="22">
        <f>U20</f>
        <v>0</v>
      </c>
      <c r="X20" s="8">
        <f t="shared" si="7"/>
        <v>1.5263888888888888</v>
      </c>
      <c r="Y20" s="37">
        <f t="shared" si="8"/>
        <v>3.2763888888888886</v>
      </c>
      <c r="Z20" s="38">
        <v>8</v>
      </c>
      <c r="AA20" s="39">
        <f t="shared" si="10"/>
        <v>1.2904814004376368</v>
      </c>
      <c r="AB20" s="11"/>
      <c r="AC20" s="11"/>
    </row>
    <row r="21" spans="1:29" ht="21.75" customHeight="1">
      <c r="A21" s="6">
        <v>24</v>
      </c>
      <c r="B21" s="12" t="s">
        <v>180</v>
      </c>
      <c r="C21" s="12" t="s">
        <v>119</v>
      </c>
      <c r="D21" s="13" t="s">
        <v>166</v>
      </c>
      <c r="E21" s="7">
        <v>0</v>
      </c>
      <c r="F21" s="8">
        <v>1.75</v>
      </c>
      <c r="G21" s="8">
        <v>1.8180555555555555</v>
      </c>
      <c r="H21" s="9">
        <v>7</v>
      </c>
      <c r="I21" s="9">
        <v>1</v>
      </c>
      <c r="J21" s="8">
        <v>6.2499999999999995E-3</v>
      </c>
      <c r="K21" s="9">
        <v>0</v>
      </c>
      <c r="L21" s="16">
        <f t="shared" si="0"/>
        <v>35</v>
      </c>
      <c r="M21" s="17">
        <v>4.1666666666666664E-2</v>
      </c>
      <c r="N21" s="17">
        <f t="shared" si="1"/>
        <v>1.4583333333333333</v>
      </c>
      <c r="O21" s="19">
        <f t="shared" si="2"/>
        <v>0</v>
      </c>
      <c r="P21" s="20">
        <v>0.16666666666666666</v>
      </c>
      <c r="Q21" s="20">
        <f t="shared" si="3"/>
        <v>0</v>
      </c>
      <c r="R21" s="9">
        <f t="shared" si="4"/>
        <v>41</v>
      </c>
      <c r="S21" s="8">
        <v>6.9444444444444447E-4</v>
      </c>
      <c r="T21" s="8">
        <f t="shared" si="5"/>
        <v>2.8472222222222222E-2</v>
      </c>
      <c r="U21" s="22">
        <f t="shared" si="6"/>
        <v>6.8055555555555536E-2</v>
      </c>
      <c r="V21" s="22">
        <v>1</v>
      </c>
      <c r="W21" s="22">
        <f t="shared" ref="W21:W27" si="11">U21*V21</f>
        <v>6.8055555555555536E-2</v>
      </c>
      <c r="X21" s="8">
        <f t="shared" si="7"/>
        <v>1.554861111111111</v>
      </c>
      <c r="Y21" s="37">
        <f t="shared" si="8"/>
        <v>3.3048611111111112</v>
      </c>
      <c r="Z21" s="38">
        <v>9</v>
      </c>
      <c r="AA21" s="39">
        <f t="shared" si="10"/>
        <v>1.3016958424507661</v>
      </c>
      <c r="AB21" s="11"/>
      <c r="AC21" s="11"/>
    </row>
    <row r="22" spans="1:29" ht="21.75" customHeight="1">
      <c r="A22" s="6">
        <v>25</v>
      </c>
      <c r="B22" s="12" t="s">
        <v>189</v>
      </c>
      <c r="C22" s="12" t="s">
        <v>75</v>
      </c>
      <c r="D22" s="13" t="s">
        <v>167</v>
      </c>
      <c r="E22" s="7">
        <v>0</v>
      </c>
      <c r="F22" s="8">
        <v>1.75</v>
      </c>
      <c r="G22" s="8">
        <v>1.75</v>
      </c>
      <c r="H22" s="9">
        <v>9</v>
      </c>
      <c r="I22" s="9">
        <v>0</v>
      </c>
      <c r="J22" s="8">
        <v>0</v>
      </c>
      <c r="K22" s="9">
        <v>0</v>
      </c>
      <c r="L22" s="16">
        <f t="shared" si="0"/>
        <v>33</v>
      </c>
      <c r="M22" s="17">
        <v>4.1666666666666664E-2</v>
      </c>
      <c r="N22" s="17">
        <f t="shared" si="1"/>
        <v>1.375</v>
      </c>
      <c r="O22" s="19">
        <f t="shared" si="2"/>
        <v>1</v>
      </c>
      <c r="P22" s="20">
        <v>0.16666666666666666</v>
      </c>
      <c r="Q22" s="20">
        <f t="shared" si="3"/>
        <v>0.16666666666666666</v>
      </c>
      <c r="R22" s="9">
        <f t="shared" si="4"/>
        <v>41</v>
      </c>
      <c r="S22" s="8">
        <v>6.9444444444444447E-4</v>
      </c>
      <c r="T22" s="8">
        <f t="shared" si="5"/>
        <v>2.8472222222222222E-2</v>
      </c>
      <c r="U22" s="22">
        <f t="shared" si="6"/>
        <v>0</v>
      </c>
      <c r="V22" s="22">
        <v>1</v>
      </c>
      <c r="W22" s="22">
        <f t="shared" si="11"/>
        <v>0</v>
      </c>
      <c r="X22" s="8">
        <f t="shared" si="7"/>
        <v>1.570138888888889</v>
      </c>
      <c r="Y22" s="37">
        <f t="shared" si="8"/>
        <v>3.3201388888888888</v>
      </c>
      <c r="Z22" s="38">
        <v>10</v>
      </c>
      <c r="AA22" s="39">
        <f t="shared" si="10"/>
        <v>1.3077133479212253</v>
      </c>
      <c r="AB22" s="11"/>
      <c r="AC22" s="11"/>
    </row>
    <row r="23" spans="1:29" ht="21.75" customHeight="1">
      <c r="A23" s="6">
        <v>26</v>
      </c>
      <c r="B23" s="12" t="s">
        <v>189</v>
      </c>
      <c r="C23" s="12" t="s">
        <v>75</v>
      </c>
      <c r="D23" s="13" t="s">
        <v>168</v>
      </c>
      <c r="E23" s="7">
        <v>0</v>
      </c>
      <c r="F23" s="8">
        <v>1.75</v>
      </c>
      <c r="G23" s="8">
        <v>1.75</v>
      </c>
      <c r="H23" s="9">
        <v>9</v>
      </c>
      <c r="I23" s="9">
        <v>0</v>
      </c>
      <c r="J23" s="8">
        <v>0</v>
      </c>
      <c r="K23" s="9">
        <v>0</v>
      </c>
      <c r="L23" s="16">
        <f t="shared" si="0"/>
        <v>33</v>
      </c>
      <c r="M23" s="17">
        <v>4.1666666666666664E-2</v>
      </c>
      <c r="N23" s="17">
        <f t="shared" si="1"/>
        <v>1.375</v>
      </c>
      <c r="O23" s="19">
        <f t="shared" si="2"/>
        <v>1</v>
      </c>
      <c r="P23" s="20">
        <v>0.16666666666666666</v>
      </c>
      <c r="Q23" s="20">
        <f t="shared" si="3"/>
        <v>0.16666666666666666</v>
      </c>
      <c r="R23" s="9">
        <f t="shared" si="4"/>
        <v>41</v>
      </c>
      <c r="S23" s="8">
        <v>6.9444444444444447E-4</v>
      </c>
      <c r="T23" s="8">
        <f t="shared" si="5"/>
        <v>2.8472222222222222E-2</v>
      </c>
      <c r="U23" s="22">
        <f t="shared" si="6"/>
        <v>0</v>
      </c>
      <c r="V23" s="22">
        <v>1</v>
      </c>
      <c r="W23" s="22">
        <f t="shared" si="11"/>
        <v>0</v>
      </c>
      <c r="X23" s="8">
        <f t="shared" si="7"/>
        <v>1.570138888888889</v>
      </c>
      <c r="Y23" s="37">
        <f t="shared" si="8"/>
        <v>3.3201388888888888</v>
      </c>
      <c r="Z23" s="38">
        <v>11</v>
      </c>
      <c r="AA23" s="39">
        <f t="shared" si="10"/>
        <v>1.3077133479212253</v>
      </c>
      <c r="AB23" s="11"/>
      <c r="AC23" s="11"/>
    </row>
    <row r="24" spans="1:29" ht="21.75" customHeight="1">
      <c r="A24" s="6">
        <v>27</v>
      </c>
      <c r="B24" s="12" t="s">
        <v>189</v>
      </c>
      <c r="C24" s="12" t="s">
        <v>75</v>
      </c>
      <c r="D24" s="13" t="s">
        <v>173</v>
      </c>
      <c r="E24" s="7">
        <v>0</v>
      </c>
      <c r="F24" s="8">
        <v>1.75</v>
      </c>
      <c r="G24" s="8">
        <v>1.75</v>
      </c>
      <c r="H24" s="9">
        <v>9</v>
      </c>
      <c r="I24" s="9">
        <v>0</v>
      </c>
      <c r="J24" s="8">
        <v>0</v>
      </c>
      <c r="K24" s="9">
        <v>0</v>
      </c>
      <c r="L24" s="16">
        <f t="shared" si="0"/>
        <v>33</v>
      </c>
      <c r="M24" s="17">
        <v>4.1666666666666664E-2</v>
      </c>
      <c r="N24" s="17">
        <f t="shared" si="1"/>
        <v>1.375</v>
      </c>
      <c r="O24" s="19">
        <f t="shared" si="2"/>
        <v>1</v>
      </c>
      <c r="P24" s="20">
        <v>0.16666666666666666</v>
      </c>
      <c r="Q24" s="20">
        <f t="shared" si="3"/>
        <v>0.16666666666666666</v>
      </c>
      <c r="R24" s="9">
        <f t="shared" si="4"/>
        <v>41</v>
      </c>
      <c r="S24" s="8">
        <v>6.9444444444444447E-4</v>
      </c>
      <c r="T24" s="8">
        <f t="shared" si="5"/>
        <v>2.8472222222222222E-2</v>
      </c>
      <c r="U24" s="22">
        <f t="shared" si="6"/>
        <v>0</v>
      </c>
      <c r="V24" s="22">
        <v>1</v>
      </c>
      <c r="W24" s="22">
        <f t="shared" si="11"/>
        <v>0</v>
      </c>
      <c r="X24" s="8">
        <f t="shared" si="7"/>
        <v>1.570138888888889</v>
      </c>
      <c r="Y24" s="37">
        <f t="shared" si="8"/>
        <v>3.3201388888888888</v>
      </c>
      <c r="Z24" s="38">
        <v>12</v>
      </c>
      <c r="AA24" s="39">
        <f t="shared" si="10"/>
        <v>1.3077133479212253</v>
      </c>
      <c r="AB24" s="11"/>
      <c r="AC24" s="11"/>
    </row>
    <row r="25" spans="1:29" ht="21.75" customHeight="1">
      <c r="A25" s="6">
        <v>28</v>
      </c>
      <c r="B25" s="12" t="s">
        <v>189</v>
      </c>
      <c r="C25" s="12" t="s">
        <v>75</v>
      </c>
      <c r="D25" s="13" t="s">
        <v>169</v>
      </c>
      <c r="E25" s="7">
        <v>0</v>
      </c>
      <c r="F25" s="8">
        <v>1.75</v>
      </c>
      <c r="G25" s="8">
        <v>1.75</v>
      </c>
      <c r="H25" s="9">
        <v>9</v>
      </c>
      <c r="I25" s="9">
        <v>0</v>
      </c>
      <c r="J25" s="8">
        <v>0</v>
      </c>
      <c r="K25" s="9">
        <v>0</v>
      </c>
      <c r="L25" s="16">
        <f t="shared" si="0"/>
        <v>33</v>
      </c>
      <c r="M25" s="17">
        <v>4.1666666666666664E-2</v>
      </c>
      <c r="N25" s="17">
        <f t="shared" si="1"/>
        <v>1.375</v>
      </c>
      <c r="O25" s="19">
        <f t="shared" si="2"/>
        <v>1</v>
      </c>
      <c r="P25" s="20">
        <v>0.16666666666666666</v>
      </c>
      <c r="Q25" s="20">
        <f t="shared" si="3"/>
        <v>0.16666666666666666</v>
      </c>
      <c r="R25" s="9">
        <f t="shared" si="4"/>
        <v>41</v>
      </c>
      <c r="S25" s="8">
        <v>6.9444444444444447E-4</v>
      </c>
      <c r="T25" s="8">
        <f t="shared" si="5"/>
        <v>2.8472222222222222E-2</v>
      </c>
      <c r="U25" s="22">
        <f t="shared" si="6"/>
        <v>0</v>
      </c>
      <c r="V25" s="22">
        <v>1</v>
      </c>
      <c r="W25" s="22">
        <f t="shared" si="11"/>
        <v>0</v>
      </c>
      <c r="X25" s="8">
        <f t="shared" si="7"/>
        <v>1.570138888888889</v>
      </c>
      <c r="Y25" s="37">
        <f t="shared" si="8"/>
        <v>3.3201388888888888</v>
      </c>
      <c r="Z25" s="38">
        <v>13</v>
      </c>
      <c r="AA25" s="39">
        <f t="shared" si="10"/>
        <v>1.3077133479212253</v>
      </c>
      <c r="AB25" s="11"/>
      <c r="AC25" s="11"/>
    </row>
    <row r="26" spans="1:29" ht="21.75" customHeight="1">
      <c r="A26" s="6">
        <v>29</v>
      </c>
      <c r="B26" s="12" t="s">
        <v>180</v>
      </c>
      <c r="C26" s="12" t="s">
        <v>119</v>
      </c>
      <c r="D26" s="13" t="s">
        <v>170</v>
      </c>
      <c r="E26" s="7">
        <v>0</v>
      </c>
      <c r="F26" s="8">
        <v>1.75</v>
      </c>
      <c r="G26" s="8">
        <v>1.7715277777777776</v>
      </c>
      <c r="H26" s="9">
        <v>9</v>
      </c>
      <c r="I26" s="9">
        <v>0</v>
      </c>
      <c r="J26" s="8">
        <v>0</v>
      </c>
      <c r="K26" s="9">
        <v>0</v>
      </c>
      <c r="L26" s="16">
        <f t="shared" si="0"/>
        <v>33</v>
      </c>
      <c r="M26" s="17">
        <v>4.1666666666666664E-2</v>
      </c>
      <c r="N26" s="17">
        <f t="shared" si="1"/>
        <v>1.375</v>
      </c>
      <c r="O26" s="19">
        <f t="shared" si="2"/>
        <v>1</v>
      </c>
      <c r="P26" s="20">
        <v>0.16666666666666666</v>
      </c>
      <c r="Q26" s="20">
        <f t="shared" si="3"/>
        <v>0.16666666666666666</v>
      </c>
      <c r="R26" s="9">
        <f t="shared" si="4"/>
        <v>41</v>
      </c>
      <c r="S26" s="8">
        <v>6.9444444444444447E-4</v>
      </c>
      <c r="T26" s="8">
        <f t="shared" si="5"/>
        <v>2.8472222222222222E-2</v>
      </c>
      <c r="U26" s="22">
        <f t="shared" si="6"/>
        <v>2.152777777777759E-2</v>
      </c>
      <c r="V26" s="22">
        <v>1</v>
      </c>
      <c r="W26" s="22">
        <f t="shared" si="11"/>
        <v>2.152777777777759E-2</v>
      </c>
      <c r="X26" s="8">
        <f t="shared" si="7"/>
        <v>1.5916666666666666</v>
      </c>
      <c r="Y26" s="37">
        <f t="shared" si="8"/>
        <v>3.3416666666666668</v>
      </c>
      <c r="Z26" s="38">
        <v>14</v>
      </c>
      <c r="AA26" s="39">
        <f t="shared" si="10"/>
        <v>1.3161925601750548</v>
      </c>
      <c r="AB26" s="11"/>
      <c r="AC26" s="11"/>
    </row>
    <row r="27" spans="1:29" ht="21.75" customHeight="1">
      <c r="A27" s="6">
        <v>30</v>
      </c>
      <c r="B27" s="12" t="s">
        <v>180</v>
      </c>
      <c r="C27" s="12" t="s">
        <v>119</v>
      </c>
      <c r="D27" s="13" t="s">
        <v>171</v>
      </c>
      <c r="E27" s="7">
        <v>0</v>
      </c>
      <c r="F27" s="8">
        <v>1.75</v>
      </c>
      <c r="G27" s="8">
        <v>1.7715277777777776</v>
      </c>
      <c r="H27" s="9">
        <v>9</v>
      </c>
      <c r="I27" s="9">
        <v>0</v>
      </c>
      <c r="J27" s="8">
        <v>0</v>
      </c>
      <c r="K27" s="9">
        <v>0</v>
      </c>
      <c r="L27" s="16">
        <f t="shared" si="0"/>
        <v>33</v>
      </c>
      <c r="M27" s="17">
        <v>4.1666666666666664E-2</v>
      </c>
      <c r="N27" s="17">
        <f t="shared" si="1"/>
        <v>1.375</v>
      </c>
      <c r="O27" s="19">
        <f t="shared" si="2"/>
        <v>1</v>
      </c>
      <c r="P27" s="20">
        <v>0.16666666666666666</v>
      </c>
      <c r="Q27" s="20">
        <f t="shared" si="3"/>
        <v>0.16666666666666666</v>
      </c>
      <c r="R27" s="9">
        <f t="shared" si="4"/>
        <v>41</v>
      </c>
      <c r="S27" s="8">
        <v>6.9444444444444447E-4</v>
      </c>
      <c r="T27" s="8">
        <f t="shared" si="5"/>
        <v>2.8472222222222222E-2</v>
      </c>
      <c r="U27" s="22">
        <f t="shared" si="6"/>
        <v>2.152777777777759E-2</v>
      </c>
      <c r="V27" s="22">
        <v>1</v>
      </c>
      <c r="W27" s="22">
        <f t="shared" si="11"/>
        <v>2.152777777777759E-2</v>
      </c>
      <c r="X27" s="8">
        <f t="shared" si="7"/>
        <v>1.5916666666666666</v>
      </c>
      <c r="Y27" s="37">
        <f t="shared" si="8"/>
        <v>3.3416666666666668</v>
      </c>
      <c r="Z27" s="38">
        <v>15</v>
      </c>
      <c r="AA27" s="39">
        <f t="shared" si="10"/>
        <v>1.3161925601750548</v>
      </c>
      <c r="AB27" s="11"/>
      <c r="AC27" s="11"/>
    </row>
    <row r="28" spans="1:29" ht="21.75" customHeight="1">
      <c r="A28" s="6">
        <v>31</v>
      </c>
      <c r="B28" s="12" t="s">
        <v>180</v>
      </c>
      <c r="C28" s="12" t="s">
        <v>119</v>
      </c>
      <c r="D28" s="13" t="s">
        <v>161</v>
      </c>
      <c r="E28" s="33">
        <v>0</v>
      </c>
      <c r="F28" s="8">
        <v>1.75</v>
      </c>
      <c r="G28" s="8">
        <v>1.75</v>
      </c>
      <c r="H28" s="9">
        <v>8</v>
      </c>
      <c r="I28" s="9">
        <v>0</v>
      </c>
      <c r="J28" s="8">
        <v>0</v>
      </c>
      <c r="K28" s="9">
        <v>0</v>
      </c>
      <c r="L28" s="16">
        <f t="shared" si="0"/>
        <v>34</v>
      </c>
      <c r="M28" s="17">
        <v>4.1666666666666664E-2</v>
      </c>
      <c r="N28" s="17">
        <f t="shared" si="1"/>
        <v>1.4166666666666665</v>
      </c>
      <c r="O28" s="19">
        <f t="shared" si="2"/>
        <v>1</v>
      </c>
      <c r="P28" s="20">
        <v>0.16666666666666666</v>
      </c>
      <c r="Q28" s="20">
        <f t="shared" si="3"/>
        <v>0.16666666666666666</v>
      </c>
      <c r="R28" s="9">
        <f t="shared" si="4"/>
        <v>41</v>
      </c>
      <c r="S28" s="8">
        <v>6.9444444444444447E-4</v>
      </c>
      <c r="T28" s="8">
        <f t="shared" si="5"/>
        <v>2.8472222222222222E-2</v>
      </c>
      <c r="U28" s="22">
        <f t="shared" si="6"/>
        <v>0</v>
      </c>
      <c r="V28" s="22">
        <v>6.9444444444444447E-4</v>
      </c>
      <c r="W28" s="22">
        <f>U28</f>
        <v>0</v>
      </c>
      <c r="X28" s="8">
        <f t="shared" si="7"/>
        <v>1.6118055555555555</v>
      </c>
      <c r="Y28" s="37">
        <f t="shared" si="8"/>
        <v>3.3618055555555557</v>
      </c>
      <c r="Z28" s="38">
        <v>16</v>
      </c>
      <c r="AA28" s="39">
        <f t="shared" si="10"/>
        <v>1.3241247264770242</v>
      </c>
      <c r="AB28" s="11"/>
      <c r="AC28" s="11"/>
    </row>
    <row r="29" spans="1:29" ht="21.75" customHeight="1">
      <c r="A29" s="6">
        <v>32</v>
      </c>
      <c r="B29" s="12" t="s">
        <v>179</v>
      </c>
      <c r="C29" s="12" t="s">
        <v>153</v>
      </c>
      <c r="D29" s="13" t="s">
        <v>172</v>
      </c>
      <c r="E29" s="7">
        <v>0</v>
      </c>
      <c r="F29" s="8">
        <v>1.75</v>
      </c>
      <c r="G29" s="8">
        <v>1.8340277777777776</v>
      </c>
      <c r="H29" s="9">
        <v>6</v>
      </c>
      <c r="I29" s="9">
        <v>1</v>
      </c>
      <c r="J29" s="8">
        <v>1.9444444444444445E-2</v>
      </c>
      <c r="K29" s="9">
        <v>0</v>
      </c>
      <c r="L29" s="16">
        <f t="shared" si="0"/>
        <v>36</v>
      </c>
      <c r="M29" s="17">
        <v>4.1666666666666664E-2</v>
      </c>
      <c r="N29" s="17">
        <f t="shared" si="1"/>
        <v>1.5</v>
      </c>
      <c r="O29" s="19">
        <f t="shared" si="2"/>
        <v>0</v>
      </c>
      <c r="P29" s="20">
        <v>0.16666666666666666</v>
      </c>
      <c r="Q29" s="20">
        <f t="shared" si="3"/>
        <v>0</v>
      </c>
      <c r="R29" s="9">
        <f t="shared" si="4"/>
        <v>41</v>
      </c>
      <c r="S29" s="8">
        <v>6.9444444444444447E-4</v>
      </c>
      <c r="T29" s="8">
        <f t="shared" si="5"/>
        <v>2.8472222222222222E-2</v>
      </c>
      <c r="U29" s="22">
        <f t="shared" si="6"/>
        <v>8.402777777777759E-2</v>
      </c>
      <c r="V29" s="22">
        <v>1</v>
      </c>
      <c r="W29" s="22">
        <f>U29*V29</f>
        <v>8.402777777777759E-2</v>
      </c>
      <c r="X29" s="8">
        <f t="shared" si="7"/>
        <v>1.6124999999999998</v>
      </c>
      <c r="Y29" s="37">
        <f t="shared" si="8"/>
        <v>3.3624999999999998</v>
      </c>
      <c r="Z29" s="38">
        <v>17</v>
      </c>
      <c r="AA29" s="39">
        <f t="shared" si="10"/>
        <v>1.324398249452954</v>
      </c>
      <c r="AB29" s="11"/>
      <c r="AC29" s="11"/>
    </row>
    <row r="31" spans="1:29" s="53" customFormat="1" ht="26.25" customHeight="1" outlineLevel="1">
      <c r="A31" s="42" t="s">
        <v>192</v>
      </c>
      <c r="B31" s="43"/>
      <c r="C31" s="43"/>
      <c r="D31" s="44"/>
      <c r="E31" s="45"/>
      <c r="F31" s="46"/>
      <c r="G31" s="47"/>
      <c r="H31" s="46"/>
      <c r="I31" s="47"/>
      <c r="J31" s="47"/>
      <c r="K31" s="47"/>
      <c r="L31" s="48"/>
      <c r="M31" s="49"/>
      <c r="N31" s="50"/>
      <c r="O31" s="47"/>
      <c r="P31" s="51"/>
      <c r="Q31" s="52"/>
      <c r="S31" s="54"/>
      <c r="T31" s="54"/>
    </row>
    <row r="32" spans="1:29" s="53" customFormat="1" ht="27" customHeight="1" outlineLevel="1">
      <c r="A32" s="42" t="s">
        <v>193</v>
      </c>
      <c r="C32" s="55"/>
      <c r="E32" s="56"/>
      <c r="F32" s="57"/>
      <c r="H32" s="57"/>
      <c r="L32" s="58"/>
      <c r="M32" s="52"/>
      <c r="N32" s="58"/>
      <c r="P32" s="55"/>
      <c r="Q32" s="52"/>
      <c r="S32" s="54"/>
      <c r="T32" s="54"/>
    </row>
  </sheetData>
  <autoFilter ref="A12:AC29">
    <sortState ref="A15:AC44">
      <sortCondition ref="Y12"/>
    </sortState>
  </autoFilter>
  <mergeCells count="23">
    <mergeCell ref="A10:A12"/>
    <mergeCell ref="B10:B12"/>
    <mergeCell ref="C10:C12"/>
    <mergeCell ref="D10:D12"/>
    <mergeCell ref="E10:E12"/>
    <mergeCell ref="A1:AB1"/>
    <mergeCell ref="A2:AB2"/>
    <mergeCell ref="A4:AB4"/>
    <mergeCell ref="A6:AB6"/>
    <mergeCell ref="A8:AB8"/>
    <mergeCell ref="AC10:AC12"/>
    <mergeCell ref="X11:X12"/>
    <mergeCell ref="F10:F12"/>
    <mergeCell ref="G10:G12"/>
    <mergeCell ref="H10:H11"/>
    <mergeCell ref="I10:I11"/>
    <mergeCell ref="J10:J11"/>
    <mergeCell ref="K10:K11"/>
    <mergeCell ref="L10:X10"/>
    <mergeCell ref="Y10:Y12"/>
    <mergeCell ref="Z10:Z12"/>
    <mergeCell ref="AA10:AA12"/>
    <mergeCell ref="AB10:A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6"/>
  <sheetViews>
    <sheetView topLeftCell="A4" workbookViewId="0">
      <selection activeCell="Y32" sqref="Y32"/>
    </sheetView>
  </sheetViews>
  <sheetFormatPr defaultColWidth="5" defaultRowHeight="12" customHeight="1" outlineLevelRow="1"/>
  <cols>
    <col min="1" max="1" width="3.42578125" style="1" customWidth="1"/>
    <col min="2" max="2" width="34.42578125" style="1" customWidth="1"/>
    <col min="3" max="3" width="34" style="1" hidden="1" customWidth="1"/>
    <col min="4" max="4" width="24.42578125" style="1" customWidth="1"/>
    <col min="5" max="5" width="5.5703125" style="1" customWidth="1"/>
    <col min="6" max="6" width="9.7109375" style="1" customWidth="1"/>
    <col min="7" max="7" width="8.85546875" style="1" customWidth="1"/>
    <col min="8" max="8" width="8.85546875" style="1" bestFit="1" customWidth="1"/>
    <col min="9" max="9" width="7.85546875" style="1" bestFit="1" customWidth="1"/>
    <col min="10" max="10" width="13.85546875" style="1" customWidth="1"/>
    <col min="11" max="11" width="7" style="1" customWidth="1"/>
    <col min="12" max="12" width="0.28515625" style="1" customWidth="1"/>
    <col min="13" max="13" width="6.85546875" style="1" hidden="1" customWidth="1"/>
    <col min="14" max="14" width="7.85546875" style="1" hidden="1" customWidth="1"/>
    <col min="15" max="15" width="6" style="1" hidden="1" customWidth="1"/>
    <col min="16" max="17" width="7.85546875" style="1" hidden="1" customWidth="1"/>
    <col min="18" max="18" width="4.85546875" style="1" hidden="1" customWidth="1"/>
    <col min="19" max="20" width="7.85546875" style="1" hidden="1" customWidth="1"/>
    <col min="21" max="21" width="6.85546875" style="1" hidden="1" customWidth="1"/>
    <col min="22" max="23" width="7.85546875" style="1" hidden="1" customWidth="1"/>
    <col min="24" max="24" width="11.140625" style="1" hidden="1" customWidth="1"/>
    <col min="25" max="25" width="10.7109375" style="41" customWidth="1"/>
    <col min="26" max="26" width="6.85546875" style="60" bestFit="1" customWidth="1"/>
    <col min="27" max="27" width="17.85546875" style="41" bestFit="1" customWidth="1"/>
    <col min="28" max="28" width="14.85546875" style="41" customWidth="1"/>
    <col min="29" max="29" width="15.28515625" style="1" customWidth="1"/>
    <col min="30" max="16384" width="5" style="1"/>
  </cols>
  <sheetData>
    <row r="1" spans="1:29" ht="2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9" ht="18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4" spans="1:29" ht="24.75" customHeight="1">
      <c r="A4" s="76" t="s">
        <v>190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6" spans="1:29" s="2" customFormat="1" ht="21" customHeight="1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8" spans="1:29" ht="12" customHeight="1">
      <c r="A8" s="78" t="s">
        <v>27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9" s="3" customFormat="1" ht="12" customHeight="1">
      <c r="A9" s="3" t="s">
        <v>101</v>
      </c>
      <c r="E9" s="3" t="s">
        <v>178</v>
      </c>
      <c r="Y9" s="60"/>
      <c r="Z9" s="60"/>
      <c r="AA9" s="61" t="s">
        <v>28</v>
      </c>
      <c r="AB9" s="60"/>
    </row>
    <row r="10" spans="1:29" s="4" customFormat="1" ht="12" customHeight="1">
      <c r="A10" s="92" t="s">
        <v>4</v>
      </c>
      <c r="B10" s="88" t="s">
        <v>29</v>
      </c>
      <c r="C10" s="88" t="s">
        <v>30</v>
      </c>
      <c r="D10" s="88" t="s">
        <v>5</v>
      </c>
      <c r="E10" s="88" t="s">
        <v>6</v>
      </c>
      <c r="F10" s="88" t="s">
        <v>81</v>
      </c>
      <c r="G10" s="88" t="s">
        <v>82</v>
      </c>
      <c r="H10" s="89" t="s">
        <v>78</v>
      </c>
      <c r="I10" s="89" t="s">
        <v>80</v>
      </c>
      <c r="J10" s="89" t="s">
        <v>79</v>
      </c>
      <c r="K10" s="89" t="s">
        <v>18</v>
      </c>
      <c r="L10" s="91" t="s">
        <v>7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70" t="s">
        <v>8</v>
      </c>
      <c r="Z10" s="96" t="s">
        <v>9</v>
      </c>
      <c r="AA10" s="70" t="s">
        <v>10</v>
      </c>
      <c r="AB10" s="70" t="s">
        <v>11</v>
      </c>
      <c r="AC10" s="88" t="s">
        <v>12</v>
      </c>
    </row>
    <row r="11" spans="1:29" s="4" customFormat="1" ht="12" customHeight="1">
      <c r="A11" s="93"/>
      <c r="B11" s="88"/>
      <c r="C11" s="88"/>
      <c r="D11" s="88"/>
      <c r="E11" s="88"/>
      <c r="F11" s="88"/>
      <c r="G11" s="88"/>
      <c r="H11" s="90"/>
      <c r="I11" s="90"/>
      <c r="J11" s="95"/>
      <c r="K11" s="90"/>
      <c r="L11" s="15" t="s">
        <v>13</v>
      </c>
      <c r="M11" s="15" t="s">
        <v>14</v>
      </c>
      <c r="N11" s="15" t="s">
        <v>89</v>
      </c>
      <c r="O11" s="18" t="s">
        <v>15</v>
      </c>
      <c r="P11" s="18" t="s">
        <v>16</v>
      </c>
      <c r="Q11" s="18" t="s">
        <v>17</v>
      </c>
      <c r="R11" s="30" t="s">
        <v>18</v>
      </c>
      <c r="S11" s="30" t="s">
        <v>19</v>
      </c>
      <c r="T11" s="30" t="s">
        <v>20</v>
      </c>
      <c r="U11" s="21" t="s">
        <v>21</v>
      </c>
      <c r="V11" s="21" t="s">
        <v>22</v>
      </c>
      <c r="W11" s="21" t="s">
        <v>23</v>
      </c>
      <c r="X11" s="88" t="s">
        <v>83</v>
      </c>
      <c r="Y11" s="70"/>
      <c r="Z11" s="96"/>
      <c r="AA11" s="70"/>
      <c r="AB11" s="70"/>
      <c r="AC11" s="88"/>
    </row>
    <row r="12" spans="1:29" s="4" customFormat="1" ht="12" customHeight="1">
      <c r="A12" s="94"/>
      <c r="B12" s="88"/>
      <c r="C12" s="88"/>
      <c r="D12" s="88"/>
      <c r="E12" s="88"/>
      <c r="F12" s="88"/>
      <c r="G12" s="88"/>
      <c r="H12" s="30">
        <v>42</v>
      </c>
      <c r="I12" s="30">
        <v>1</v>
      </c>
      <c r="J12" s="74"/>
      <c r="K12" s="30">
        <v>41</v>
      </c>
      <c r="L12" s="15">
        <v>41</v>
      </c>
      <c r="M12" s="15"/>
      <c r="N12" s="15"/>
      <c r="O12" s="18">
        <v>1</v>
      </c>
      <c r="P12" s="18"/>
      <c r="Q12" s="18">
        <v>1</v>
      </c>
      <c r="R12" s="30">
        <v>41</v>
      </c>
      <c r="S12" s="30"/>
      <c r="T12" s="30"/>
      <c r="U12" s="21">
        <v>1</v>
      </c>
      <c r="V12" s="21"/>
      <c r="W12" s="21"/>
      <c r="X12" s="88"/>
      <c r="Y12" s="70"/>
      <c r="Z12" s="96"/>
      <c r="AA12" s="70"/>
      <c r="AB12" s="70"/>
      <c r="AC12" s="88"/>
    </row>
    <row r="13" spans="1:29" ht="12" customHeight="1">
      <c r="A13" s="6">
        <v>1</v>
      </c>
      <c r="B13" s="12" t="s">
        <v>180</v>
      </c>
      <c r="C13" s="12" t="s">
        <v>119</v>
      </c>
      <c r="D13" s="13" t="s">
        <v>176</v>
      </c>
      <c r="E13" s="7">
        <v>0</v>
      </c>
      <c r="F13" s="8">
        <v>1.75</v>
      </c>
      <c r="G13" s="8">
        <v>1.8055555555555554</v>
      </c>
      <c r="H13" s="9">
        <v>25</v>
      </c>
      <c r="I13" s="9">
        <v>1</v>
      </c>
      <c r="J13" s="8">
        <v>1.5972222222222224E-2</v>
      </c>
      <c r="K13" s="9">
        <v>5</v>
      </c>
      <c r="L13" s="16">
        <f t="shared" ref="L13:L44" si="0">$H$12-H13</f>
        <v>17</v>
      </c>
      <c r="M13" s="17">
        <v>4.1666666666666664E-2</v>
      </c>
      <c r="N13" s="17">
        <f t="shared" ref="N13:N44" si="1">L13*M13</f>
        <v>0.70833333333333326</v>
      </c>
      <c r="O13" s="19">
        <f t="shared" ref="O13:O44" si="2">$I$12-I13</f>
        <v>0</v>
      </c>
      <c r="P13" s="20">
        <v>0.16666666666666666</v>
      </c>
      <c r="Q13" s="20">
        <f t="shared" ref="Q13:Q44" si="3">O13*P13</f>
        <v>0</v>
      </c>
      <c r="R13" s="9">
        <f t="shared" ref="R13:R44" si="4">$K$12-K13</f>
        <v>36</v>
      </c>
      <c r="S13" s="8">
        <v>6.9444444444444447E-4</v>
      </c>
      <c r="T13" s="8">
        <f t="shared" ref="T13:T44" si="5">R13*S13</f>
        <v>2.5000000000000001E-2</v>
      </c>
      <c r="U13" s="22">
        <f t="shared" ref="U13:U44" si="6">G13-F13</f>
        <v>5.5555555555555358E-2</v>
      </c>
      <c r="V13" s="22">
        <v>1</v>
      </c>
      <c r="W13" s="22">
        <f t="shared" ref="W13:W18" si="7">U13*V13</f>
        <v>5.5555555555555358E-2</v>
      </c>
      <c r="X13" s="8">
        <f t="shared" ref="X13:X44" si="8">N13+Q13+T13+W13</f>
        <v>0.78888888888888864</v>
      </c>
      <c r="Y13" s="37">
        <f t="shared" ref="Y13:Y44" si="9">F13+X13</f>
        <v>2.5388888888888888</v>
      </c>
      <c r="Z13" s="69">
        <v>1</v>
      </c>
      <c r="AA13" s="39">
        <f>Y13/Y13</f>
        <v>1</v>
      </c>
      <c r="AB13" s="40" t="s">
        <v>175</v>
      </c>
      <c r="AC13" s="27"/>
    </row>
    <row r="14" spans="1:29" ht="12" customHeight="1">
      <c r="A14" s="6">
        <v>2</v>
      </c>
      <c r="B14" s="12" t="s">
        <v>181</v>
      </c>
      <c r="C14" s="12" t="s">
        <v>67</v>
      </c>
      <c r="D14" s="13" t="s">
        <v>139</v>
      </c>
      <c r="E14" s="7">
        <v>0</v>
      </c>
      <c r="F14" s="8">
        <v>1.75</v>
      </c>
      <c r="G14" s="8">
        <v>1.8111111111111109</v>
      </c>
      <c r="H14" s="9">
        <v>19</v>
      </c>
      <c r="I14" s="9">
        <v>1</v>
      </c>
      <c r="J14" s="8">
        <v>2.7083333333333334E-2</v>
      </c>
      <c r="K14" s="9">
        <v>0</v>
      </c>
      <c r="L14" s="16">
        <f t="shared" si="0"/>
        <v>23</v>
      </c>
      <c r="M14" s="17">
        <v>4.1666666666666664E-2</v>
      </c>
      <c r="N14" s="17">
        <f t="shared" si="1"/>
        <v>0.95833333333333326</v>
      </c>
      <c r="O14" s="19">
        <f t="shared" si="2"/>
        <v>0</v>
      </c>
      <c r="P14" s="20">
        <v>0.16666666666666666</v>
      </c>
      <c r="Q14" s="20">
        <f t="shared" si="3"/>
        <v>0</v>
      </c>
      <c r="R14" s="9">
        <f t="shared" si="4"/>
        <v>41</v>
      </c>
      <c r="S14" s="8">
        <v>6.9444444444444447E-4</v>
      </c>
      <c r="T14" s="8">
        <f t="shared" si="5"/>
        <v>2.8472222222222222E-2</v>
      </c>
      <c r="U14" s="22">
        <f t="shared" si="6"/>
        <v>6.1111111111110894E-2</v>
      </c>
      <c r="V14" s="22">
        <v>1</v>
      </c>
      <c r="W14" s="22">
        <f t="shared" si="7"/>
        <v>6.1111111111110894E-2</v>
      </c>
      <c r="X14" s="8">
        <f t="shared" si="8"/>
        <v>1.0479166666666664</v>
      </c>
      <c r="Y14" s="37">
        <f t="shared" si="9"/>
        <v>2.7979166666666666</v>
      </c>
      <c r="Z14" s="69">
        <v>2</v>
      </c>
      <c r="AA14" s="39">
        <f t="shared" ref="AA14:AA44" si="10">Y14/$Y$13</f>
        <v>1.102024070021882</v>
      </c>
      <c r="AB14" s="40" t="s">
        <v>175</v>
      </c>
      <c r="AC14" s="27"/>
    </row>
    <row r="15" spans="1:29" ht="12" customHeight="1">
      <c r="A15" s="6">
        <v>3</v>
      </c>
      <c r="B15" s="12" t="s">
        <v>182</v>
      </c>
      <c r="C15" s="12" t="s">
        <v>66</v>
      </c>
      <c r="D15" s="13" t="s">
        <v>141</v>
      </c>
      <c r="E15" s="7">
        <v>0</v>
      </c>
      <c r="F15" s="8">
        <v>1.75</v>
      </c>
      <c r="G15" s="8">
        <v>1.8333333333333335</v>
      </c>
      <c r="H15" s="9">
        <v>18</v>
      </c>
      <c r="I15" s="9">
        <v>1</v>
      </c>
      <c r="J15" s="8">
        <v>2.0833333333333332E-2</v>
      </c>
      <c r="K15" s="9">
        <v>0</v>
      </c>
      <c r="L15" s="16">
        <f t="shared" si="0"/>
        <v>24</v>
      </c>
      <c r="M15" s="17">
        <v>4.1666666666666664E-2</v>
      </c>
      <c r="N15" s="17">
        <f t="shared" si="1"/>
        <v>1</v>
      </c>
      <c r="O15" s="19">
        <f t="shared" si="2"/>
        <v>0</v>
      </c>
      <c r="P15" s="20">
        <v>0.16666666666666666</v>
      </c>
      <c r="Q15" s="20">
        <f t="shared" si="3"/>
        <v>0</v>
      </c>
      <c r="R15" s="9">
        <f t="shared" si="4"/>
        <v>41</v>
      </c>
      <c r="S15" s="8">
        <v>6.9444444444444447E-4</v>
      </c>
      <c r="T15" s="8">
        <f t="shared" si="5"/>
        <v>2.8472222222222222E-2</v>
      </c>
      <c r="U15" s="22">
        <f t="shared" si="6"/>
        <v>8.3333333333333481E-2</v>
      </c>
      <c r="V15" s="22">
        <v>1</v>
      </c>
      <c r="W15" s="22">
        <f t="shared" si="7"/>
        <v>8.3333333333333481E-2</v>
      </c>
      <c r="X15" s="8">
        <f t="shared" si="8"/>
        <v>1.1118055555555557</v>
      </c>
      <c r="Y15" s="37">
        <f t="shared" si="9"/>
        <v>2.8618055555555557</v>
      </c>
      <c r="Z15" s="69">
        <v>3</v>
      </c>
      <c r="AA15" s="39">
        <f t="shared" si="10"/>
        <v>1.12718818380744</v>
      </c>
      <c r="AB15" s="40" t="s">
        <v>175</v>
      </c>
      <c r="AC15" s="27"/>
    </row>
    <row r="16" spans="1:29" ht="12" customHeight="1">
      <c r="A16" s="6">
        <v>4</v>
      </c>
      <c r="B16" s="12" t="s">
        <v>181</v>
      </c>
      <c r="C16" s="12" t="s">
        <v>69</v>
      </c>
      <c r="D16" s="13" t="s">
        <v>142</v>
      </c>
      <c r="E16" s="7">
        <v>0</v>
      </c>
      <c r="F16" s="8">
        <v>1.75</v>
      </c>
      <c r="G16" s="8">
        <v>1.8208333333333333</v>
      </c>
      <c r="H16" s="9">
        <v>16</v>
      </c>
      <c r="I16" s="9">
        <v>1</v>
      </c>
      <c r="J16" s="8">
        <v>3.4722222222222224E-2</v>
      </c>
      <c r="K16" s="9">
        <v>0</v>
      </c>
      <c r="L16" s="16">
        <f t="shared" si="0"/>
        <v>26</v>
      </c>
      <c r="M16" s="17">
        <v>4.1666666666666664E-2</v>
      </c>
      <c r="N16" s="17">
        <f t="shared" si="1"/>
        <v>1.0833333333333333</v>
      </c>
      <c r="O16" s="19">
        <f t="shared" si="2"/>
        <v>0</v>
      </c>
      <c r="P16" s="20">
        <v>0.16666666666666666</v>
      </c>
      <c r="Q16" s="20">
        <f t="shared" si="3"/>
        <v>0</v>
      </c>
      <c r="R16" s="9">
        <f t="shared" si="4"/>
        <v>41</v>
      </c>
      <c r="S16" s="8">
        <v>6.9444444444444447E-4</v>
      </c>
      <c r="T16" s="8">
        <f t="shared" si="5"/>
        <v>2.8472222222222222E-2</v>
      </c>
      <c r="U16" s="22">
        <f t="shared" si="6"/>
        <v>7.0833333333333304E-2</v>
      </c>
      <c r="V16" s="22">
        <v>1</v>
      </c>
      <c r="W16" s="22">
        <f t="shared" si="7"/>
        <v>7.0833333333333304E-2</v>
      </c>
      <c r="X16" s="8">
        <f t="shared" si="8"/>
        <v>1.1826388888888888</v>
      </c>
      <c r="Y16" s="37">
        <f t="shared" si="9"/>
        <v>2.9326388888888886</v>
      </c>
      <c r="Z16" s="69">
        <v>4</v>
      </c>
      <c r="AA16" s="39">
        <f t="shared" si="10"/>
        <v>1.1550875273522976</v>
      </c>
      <c r="AB16" s="40" t="s">
        <v>175</v>
      </c>
      <c r="AC16" s="27"/>
    </row>
    <row r="17" spans="1:29" ht="12" customHeight="1">
      <c r="A17" s="6">
        <v>5</v>
      </c>
      <c r="B17" s="12" t="s">
        <v>179</v>
      </c>
      <c r="C17" s="12" t="s">
        <v>68</v>
      </c>
      <c r="D17" s="13" t="s">
        <v>143</v>
      </c>
      <c r="E17" s="7">
        <v>0</v>
      </c>
      <c r="F17" s="8">
        <v>1.75</v>
      </c>
      <c r="G17" s="8">
        <v>1.7576388888888888</v>
      </c>
      <c r="H17" s="9">
        <v>18</v>
      </c>
      <c r="I17" s="9">
        <v>0</v>
      </c>
      <c r="J17" s="8">
        <v>0</v>
      </c>
      <c r="K17" s="9">
        <v>3</v>
      </c>
      <c r="L17" s="16">
        <f t="shared" si="0"/>
        <v>24</v>
      </c>
      <c r="M17" s="17">
        <v>4.1666666666666664E-2</v>
      </c>
      <c r="N17" s="17">
        <f t="shared" si="1"/>
        <v>1</v>
      </c>
      <c r="O17" s="19">
        <f t="shared" si="2"/>
        <v>1</v>
      </c>
      <c r="P17" s="20">
        <v>0.16666666666666666</v>
      </c>
      <c r="Q17" s="20">
        <f t="shared" si="3"/>
        <v>0.16666666666666666</v>
      </c>
      <c r="R17" s="9">
        <f t="shared" si="4"/>
        <v>38</v>
      </c>
      <c r="S17" s="8">
        <v>6.9444444444444447E-4</v>
      </c>
      <c r="T17" s="8">
        <f t="shared" si="5"/>
        <v>2.6388888888888889E-2</v>
      </c>
      <c r="U17" s="22">
        <f t="shared" si="6"/>
        <v>7.6388888888887507E-3</v>
      </c>
      <c r="V17" s="22">
        <v>1</v>
      </c>
      <c r="W17" s="22">
        <f t="shared" si="7"/>
        <v>7.6388888888887507E-3</v>
      </c>
      <c r="X17" s="8">
        <f t="shared" si="8"/>
        <v>1.2006944444444443</v>
      </c>
      <c r="Y17" s="37">
        <f t="shared" si="9"/>
        <v>2.9506944444444443</v>
      </c>
      <c r="Z17" s="69">
        <v>5</v>
      </c>
      <c r="AA17" s="39">
        <f t="shared" si="10"/>
        <v>1.1621991247264771</v>
      </c>
      <c r="AB17" s="40" t="s">
        <v>175</v>
      </c>
      <c r="AC17" s="27"/>
    </row>
    <row r="18" spans="1:29" ht="12" customHeight="1">
      <c r="A18" s="6">
        <v>6</v>
      </c>
      <c r="B18" s="12" t="s">
        <v>179</v>
      </c>
      <c r="C18" s="12" t="s">
        <v>68</v>
      </c>
      <c r="D18" s="13" t="s">
        <v>144</v>
      </c>
      <c r="E18" s="7">
        <v>0</v>
      </c>
      <c r="F18" s="8">
        <v>1.75</v>
      </c>
      <c r="G18" s="8">
        <v>1.7576388888888888</v>
      </c>
      <c r="H18" s="9">
        <v>18</v>
      </c>
      <c r="I18" s="9">
        <v>0</v>
      </c>
      <c r="J18" s="8">
        <v>0</v>
      </c>
      <c r="K18" s="9">
        <v>3</v>
      </c>
      <c r="L18" s="16">
        <f t="shared" si="0"/>
        <v>24</v>
      </c>
      <c r="M18" s="17">
        <v>4.1666666666666664E-2</v>
      </c>
      <c r="N18" s="17">
        <f t="shared" si="1"/>
        <v>1</v>
      </c>
      <c r="O18" s="19">
        <f t="shared" si="2"/>
        <v>1</v>
      </c>
      <c r="P18" s="20">
        <v>0.16666666666666666</v>
      </c>
      <c r="Q18" s="20">
        <f t="shared" si="3"/>
        <v>0.16666666666666666</v>
      </c>
      <c r="R18" s="9">
        <f t="shared" si="4"/>
        <v>38</v>
      </c>
      <c r="S18" s="8">
        <v>6.9444444444444447E-4</v>
      </c>
      <c r="T18" s="8">
        <f t="shared" si="5"/>
        <v>2.6388888888888889E-2</v>
      </c>
      <c r="U18" s="22">
        <f t="shared" si="6"/>
        <v>7.6388888888887507E-3</v>
      </c>
      <c r="V18" s="22">
        <v>1</v>
      </c>
      <c r="W18" s="22">
        <f t="shared" si="7"/>
        <v>7.6388888888887507E-3</v>
      </c>
      <c r="X18" s="8">
        <f t="shared" si="8"/>
        <v>1.2006944444444443</v>
      </c>
      <c r="Y18" s="37">
        <f t="shared" si="9"/>
        <v>2.9506944444444443</v>
      </c>
      <c r="Z18" s="69">
        <v>6</v>
      </c>
      <c r="AA18" s="39">
        <f t="shared" si="10"/>
        <v>1.1621991247264771</v>
      </c>
      <c r="AB18" s="40" t="s">
        <v>175</v>
      </c>
      <c r="AC18" s="27"/>
    </row>
    <row r="19" spans="1:29" ht="12" customHeight="1">
      <c r="A19" s="6">
        <v>7</v>
      </c>
      <c r="B19" s="12" t="s">
        <v>179</v>
      </c>
      <c r="C19" s="12" t="s">
        <v>124</v>
      </c>
      <c r="D19" s="13" t="s">
        <v>121</v>
      </c>
      <c r="E19" s="7">
        <v>0</v>
      </c>
      <c r="F19" s="8">
        <v>1.75</v>
      </c>
      <c r="G19" s="8">
        <v>1.7805555555555554</v>
      </c>
      <c r="H19" s="9">
        <v>13</v>
      </c>
      <c r="I19" s="9">
        <v>1</v>
      </c>
      <c r="J19" s="8">
        <v>3.2638888888888891E-2</v>
      </c>
      <c r="K19" s="9">
        <v>0</v>
      </c>
      <c r="L19" s="16">
        <f t="shared" si="0"/>
        <v>29</v>
      </c>
      <c r="M19" s="17">
        <v>4.1666666666666664E-2</v>
      </c>
      <c r="N19" s="17">
        <f t="shared" si="1"/>
        <v>1.2083333333333333</v>
      </c>
      <c r="O19" s="19">
        <f t="shared" si="2"/>
        <v>0</v>
      </c>
      <c r="P19" s="20">
        <v>0.16666666666666666</v>
      </c>
      <c r="Q19" s="20">
        <f t="shared" si="3"/>
        <v>0</v>
      </c>
      <c r="R19" s="9">
        <f t="shared" si="4"/>
        <v>41</v>
      </c>
      <c r="S19" s="8">
        <v>6.9444444444444447E-4</v>
      </c>
      <c r="T19" s="8">
        <f t="shared" si="5"/>
        <v>2.8472222222222222E-2</v>
      </c>
      <c r="U19" s="22">
        <f t="shared" si="6"/>
        <v>3.0555555555555447E-2</v>
      </c>
      <c r="V19" s="22">
        <v>6.9444444444444447E-4</v>
      </c>
      <c r="W19" s="22">
        <f>U19</f>
        <v>3.0555555555555447E-2</v>
      </c>
      <c r="X19" s="8">
        <f t="shared" si="8"/>
        <v>1.2673611111111109</v>
      </c>
      <c r="Y19" s="37">
        <f t="shared" si="9"/>
        <v>3.0173611111111107</v>
      </c>
      <c r="Z19" s="69">
        <v>7</v>
      </c>
      <c r="AA19" s="39">
        <f t="shared" si="10"/>
        <v>1.1884573304157549</v>
      </c>
      <c r="AB19" s="40" t="s">
        <v>175</v>
      </c>
      <c r="AC19" s="27"/>
    </row>
    <row r="20" spans="1:29" ht="12" customHeight="1">
      <c r="A20" s="6">
        <v>8</v>
      </c>
      <c r="B20" s="12" t="s">
        <v>179</v>
      </c>
      <c r="C20" s="12" t="s">
        <v>124</v>
      </c>
      <c r="D20" s="13" t="s">
        <v>122</v>
      </c>
      <c r="E20" s="7">
        <v>0</v>
      </c>
      <c r="F20" s="8">
        <v>1.75</v>
      </c>
      <c r="G20" s="8">
        <v>1.7805555555555554</v>
      </c>
      <c r="H20" s="9">
        <v>13</v>
      </c>
      <c r="I20" s="9">
        <v>1</v>
      </c>
      <c r="J20" s="8">
        <v>3.2638888888888891E-2</v>
      </c>
      <c r="K20" s="9">
        <v>0</v>
      </c>
      <c r="L20" s="16">
        <f t="shared" si="0"/>
        <v>29</v>
      </c>
      <c r="M20" s="17">
        <v>4.1666666666666664E-2</v>
      </c>
      <c r="N20" s="17">
        <f t="shared" si="1"/>
        <v>1.2083333333333333</v>
      </c>
      <c r="O20" s="19">
        <f t="shared" si="2"/>
        <v>0</v>
      </c>
      <c r="P20" s="20">
        <v>0.16666666666666666</v>
      </c>
      <c r="Q20" s="20">
        <f t="shared" si="3"/>
        <v>0</v>
      </c>
      <c r="R20" s="9">
        <f t="shared" si="4"/>
        <v>41</v>
      </c>
      <c r="S20" s="8">
        <v>6.9444444444444447E-4</v>
      </c>
      <c r="T20" s="8">
        <f t="shared" si="5"/>
        <v>2.8472222222222222E-2</v>
      </c>
      <c r="U20" s="22">
        <f t="shared" si="6"/>
        <v>3.0555555555555447E-2</v>
      </c>
      <c r="V20" s="22">
        <v>6.9444444444444447E-4</v>
      </c>
      <c r="W20" s="22">
        <f>U20</f>
        <v>3.0555555555555447E-2</v>
      </c>
      <c r="X20" s="8">
        <f t="shared" si="8"/>
        <v>1.2673611111111109</v>
      </c>
      <c r="Y20" s="37">
        <f t="shared" si="9"/>
        <v>3.0173611111111107</v>
      </c>
      <c r="Z20" s="69">
        <v>8</v>
      </c>
      <c r="AA20" s="39">
        <f t="shared" si="10"/>
        <v>1.1884573304157549</v>
      </c>
      <c r="AB20" s="40" t="s">
        <v>175</v>
      </c>
      <c r="AC20" s="27"/>
    </row>
    <row r="21" spans="1:29" ht="12" customHeight="1">
      <c r="A21" s="6">
        <v>9</v>
      </c>
      <c r="B21" s="12" t="s">
        <v>180</v>
      </c>
      <c r="C21" s="12" t="s">
        <v>119</v>
      </c>
      <c r="D21" s="13" t="s">
        <v>137</v>
      </c>
      <c r="E21" s="7">
        <v>0</v>
      </c>
      <c r="F21" s="8">
        <v>1.75</v>
      </c>
      <c r="G21" s="8">
        <v>1.8416666666666668</v>
      </c>
      <c r="H21" s="9">
        <v>17</v>
      </c>
      <c r="I21" s="9">
        <v>0</v>
      </c>
      <c r="J21" s="8">
        <v>0</v>
      </c>
      <c r="K21" s="9">
        <v>0</v>
      </c>
      <c r="L21" s="16">
        <f t="shared" si="0"/>
        <v>25</v>
      </c>
      <c r="M21" s="17">
        <v>4.1666666666666664E-2</v>
      </c>
      <c r="N21" s="17">
        <f t="shared" si="1"/>
        <v>1.0416666666666665</v>
      </c>
      <c r="O21" s="19">
        <f t="shared" si="2"/>
        <v>1</v>
      </c>
      <c r="P21" s="20">
        <v>0.16666666666666666</v>
      </c>
      <c r="Q21" s="20">
        <f t="shared" si="3"/>
        <v>0.16666666666666666</v>
      </c>
      <c r="R21" s="9">
        <f t="shared" si="4"/>
        <v>41</v>
      </c>
      <c r="S21" s="8">
        <v>6.9444444444444447E-4</v>
      </c>
      <c r="T21" s="8">
        <f t="shared" si="5"/>
        <v>2.8472222222222222E-2</v>
      </c>
      <c r="U21" s="22">
        <f t="shared" si="6"/>
        <v>9.1666666666666785E-2</v>
      </c>
      <c r="V21" s="22">
        <v>6.9444444444444447E-4</v>
      </c>
      <c r="W21" s="22">
        <f>U21</f>
        <v>9.1666666666666785E-2</v>
      </c>
      <c r="X21" s="8">
        <f t="shared" si="8"/>
        <v>1.3284722222222223</v>
      </c>
      <c r="Y21" s="37">
        <f t="shared" si="9"/>
        <v>3.0784722222222225</v>
      </c>
      <c r="Z21" s="69">
        <v>9</v>
      </c>
      <c r="AA21" s="39">
        <f t="shared" si="10"/>
        <v>1.2125273522975932</v>
      </c>
      <c r="AB21" s="40" t="s">
        <v>175</v>
      </c>
      <c r="AC21" s="27"/>
    </row>
    <row r="22" spans="1:29" ht="12" customHeight="1">
      <c r="A22" s="6">
        <v>10</v>
      </c>
      <c r="B22" s="12" t="s">
        <v>183</v>
      </c>
      <c r="C22" s="12" t="s">
        <v>117</v>
      </c>
      <c r="D22" s="13" t="s">
        <v>128</v>
      </c>
      <c r="E22" s="7">
        <v>3</v>
      </c>
      <c r="F22" s="8">
        <v>1.75</v>
      </c>
      <c r="G22" s="8">
        <v>1.8340277777777776</v>
      </c>
      <c r="H22" s="9">
        <v>12</v>
      </c>
      <c r="I22" s="9">
        <v>1</v>
      </c>
      <c r="J22" s="8">
        <v>9.0277777777777787E-3</v>
      </c>
      <c r="K22" s="9">
        <v>0</v>
      </c>
      <c r="L22" s="16">
        <f t="shared" si="0"/>
        <v>30</v>
      </c>
      <c r="M22" s="17">
        <v>4.1666666666666664E-2</v>
      </c>
      <c r="N22" s="17">
        <f t="shared" si="1"/>
        <v>1.25</v>
      </c>
      <c r="O22" s="19">
        <f t="shared" si="2"/>
        <v>0</v>
      </c>
      <c r="P22" s="20">
        <v>0.16666666666666666</v>
      </c>
      <c r="Q22" s="20">
        <f t="shared" si="3"/>
        <v>0</v>
      </c>
      <c r="R22" s="9">
        <f t="shared" si="4"/>
        <v>41</v>
      </c>
      <c r="S22" s="8">
        <v>6.9444444444444447E-4</v>
      </c>
      <c r="T22" s="8">
        <f t="shared" si="5"/>
        <v>2.8472222222222222E-2</v>
      </c>
      <c r="U22" s="22">
        <f t="shared" si="6"/>
        <v>8.402777777777759E-2</v>
      </c>
      <c r="V22" s="22">
        <v>6.9444444444444447E-4</v>
      </c>
      <c r="W22" s="22">
        <f>U22</f>
        <v>8.402777777777759E-2</v>
      </c>
      <c r="X22" s="8">
        <f t="shared" si="8"/>
        <v>1.3624999999999998</v>
      </c>
      <c r="Y22" s="37">
        <f t="shared" si="9"/>
        <v>3.1124999999999998</v>
      </c>
      <c r="Z22" s="69">
        <v>10</v>
      </c>
      <c r="AA22" s="39">
        <f t="shared" si="10"/>
        <v>1.2259299781181618</v>
      </c>
      <c r="AB22" s="40" t="s">
        <v>175</v>
      </c>
      <c r="AC22" s="27"/>
    </row>
    <row r="23" spans="1:29" ht="12" customHeight="1">
      <c r="A23" s="6">
        <v>11</v>
      </c>
      <c r="B23" s="12" t="s">
        <v>183</v>
      </c>
      <c r="C23" s="12" t="s">
        <v>117</v>
      </c>
      <c r="D23" s="13" t="s">
        <v>127</v>
      </c>
      <c r="E23" s="7">
        <v>3</v>
      </c>
      <c r="F23" s="8">
        <v>1.75</v>
      </c>
      <c r="G23" s="8">
        <v>1.8340277777777776</v>
      </c>
      <c r="H23" s="9">
        <v>12</v>
      </c>
      <c r="I23" s="9">
        <v>1</v>
      </c>
      <c r="J23" s="8">
        <v>9.0277777777777787E-3</v>
      </c>
      <c r="K23" s="9">
        <v>0</v>
      </c>
      <c r="L23" s="16">
        <f t="shared" si="0"/>
        <v>30</v>
      </c>
      <c r="M23" s="17">
        <v>4.1666666666666664E-2</v>
      </c>
      <c r="N23" s="17">
        <f t="shared" si="1"/>
        <v>1.25</v>
      </c>
      <c r="O23" s="19">
        <f t="shared" si="2"/>
        <v>0</v>
      </c>
      <c r="P23" s="20">
        <v>0.16666666666666666</v>
      </c>
      <c r="Q23" s="20">
        <f t="shared" si="3"/>
        <v>0</v>
      </c>
      <c r="R23" s="9">
        <f t="shared" si="4"/>
        <v>41</v>
      </c>
      <c r="S23" s="8">
        <v>6.9444444444444447E-4</v>
      </c>
      <c r="T23" s="8">
        <f t="shared" si="5"/>
        <v>2.8472222222222222E-2</v>
      </c>
      <c r="U23" s="22">
        <f t="shared" si="6"/>
        <v>8.402777777777759E-2</v>
      </c>
      <c r="V23" s="22">
        <v>6.9444444444444447E-4</v>
      </c>
      <c r="W23" s="22">
        <f>U23</f>
        <v>8.402777777777759E-2</v>
      </c>
      <c r="X23" s="8">
        <f t="shared" si="8"/>
        <v>1.3624999999999998</v>
      </c>
      <c r="Y23" s="37">
        <f t="shared" si="9"/>
        <v>3.1124999999999998</v>
      </c>
      <c r="Z23" s="69">
        <v>11</v>
      </c>
      <c r="AA23" s="39">
        <f t="shared" si="10"/>
        <v>1.2259299781181618</v>
      </c>
      <c r="AB23" s="40" t="s">
        <v>175</v>
      </c>
      <c r="AC23" s="27"/>
    </row>
    <row r="24" spans="1:29" ht="12" customHeight="1">
      <c r="A24" s="6">
        <v>12</v>
      </c>
      <c r="B24" s="12" t="s">
        <v>180</v>
      </c>
      <c r="C24" s="12" t="s">
        <v>119</v>
      </c>
      <c r="D24" s="13" t="s">
        <v>155</v>
      </c>
      <c r="E24" s="7">
        <v>0</v>
      </c>
      <c r="F24" s="8">
        <v>1.75</v>
      </c>
      <c r="G24" s="8">
        <v>1.8048611111111112</v>
      </c>
      <c r="H24" s="9">
        <v>11</v>
      </c>
      <c r="I24" s="9">
        <v>1</v>
      </c>
      <c r="J24" s="8">
        <v>1.5972222222222224E-2</v>
      </c>
      <c r="K24" s="9">
        <v>0</v>
      </c>
      <c r="L24" s="16">
        <f t="shared" si="0"/>
        <v>31</v>
      </c>
      <c r="M24" s="17">
        <v>4.1666666666666664E-2</v>
      </c>
      <c r="N24" s="17">
        <f t="shared" si="1"/>
        <v>1.2916666666666665</v>
      </c>
      <c r="O24" s="19">
        <f t="shared" si="2"/>
        <v>0</v>
      </c>
      <c r="P24" s="20">
        <v>0.16666666666666666</v>
      </c>
      <c r="Q24" s="20">
        <f t="shared" si="3"/>
        <v>0</v>
      </c>
      <c r="R24" s="9">
        <f t="shared" si="4"/>
        <v>41</v>
      </c>
      <c r="S24" s="8">
        <v>6.9444444444444447E-4</v>
      </c>
      <c r="T24" s="8">
        <f t="shared" si="5"/>
        <v>2.8472222222222222E-2</v>
      </c>
      <c r="U24" s="22">
        <f t="shared" si="6"/>
        <v>5.4861111111111249E-2</v>
      </c>
      <c r="V24" s="22">
        <v>1</v>
      </c>
      <c r="W24" s="22">
        <f>U24*V24</f>
        <v>5.4861111111111249E-2</v>
      </c>
      <c r="X24" s="8">
        <f t="shared" si="8"/>
        <v>1.375</v>
      </c>
      <c r="Y24" s="37">
        <f t="shared" si="9"/>
        <v>3.125</v>
      </c>
      <c r="Z24" s="69">
        <v>12</v>
      </c>
      <c r="AA24" s="39">
        <f t="shared" si="10"/>
        <v>1.2308533916849016</v>
      </c>
      <c r="AB24" s="40" t="s">
        <v>175</v>
      </c>
      <c r="AC24" s="27"/>
    </row>
    <row r="25" spans="1:29" ht="12" customHeight="1">
      <c r="A25" s="6">
        <v>13</v>
      </c>
      <c r="B25" s="12" t="s">
        <v>181</v>
      </c>
      <c r="C25" s="12" t="s">
        <v>51</v>
      </c>
      <c r="D25" s="13" t="s">
        <v>125</v>
      </c>
      <c r="E25" s="7">
        <v>0</v>
      </c>
      <c r="F25" s="8">
        <v>1.75</v>
      </c>
      <c r="G25" s="8">
        <v>1.776388888888889</v>
      </c>
      <c r="H25" s="9">
        <v>13</v>
      </c>
      <c r="I25" s="9">
        <v>0</v>
      </c>
      <c r="J25" s="8">
        <v>0</v>
      </c>
      <c r="K25" s="9">
        <v>3</v>
      </c>
      <c r="L25" s="16">
        <f t="shared" si="0"/>
        <v>29</v>
      </c>
      <c r="M25" s="17">
        <v>4.1666666666666664E-2</v>
      </c>
      <c r="N25" s="17">
        <f t="shared" si="1"/>
        <v>1.2083333333333333</v>
      </c>
      <c r="O25" s="19">
        <f t="shared" si="2"/>
        <v>1</v>
      </c>
      <c r="P25" s="20">
        <v>0.16666666666666666</v>
      </c>
      <c r="Q25" s="20">
        <f t="shared" si="3"/>
        <v>0.16666666666666666</v>
      </c>
      <c r="R25" s="9">
        <f t="shared" si="4"/>
        <v>38</v>
      </c>
      <c r="S25" s="8">
        <v>6.9444444444444447E-4</v>
      </c>
      <c r="T25" s="8">
        <f t="shared" si="5"/>
        <v>2.6388888888888889E-2</v>
      </c>
      <c r="U25" s="22">
        <f t="shared" si="6"/>
        <v>2.6388888888889017E-2</v>
      </c>
      <c r="V25" s="22">
        <v>6.9444444444444447E-4</v>
      </c>
      <c r="W25" s="22">
        <f>U25</f>
        <v>2.6388888888889017E-2</v>
      </c>
      <c r="X25" s="8">
        <f t="shared" si="8"/>
        <v>1.4277777777777778</v>
      </c>
      <c r="Y25" s="37">
        <f t="shared" si="9"/>
        <v>3.177777777777778</v>
      </c>
      <c r="Z25" s="69">
        <v>13</v>
      </c>
      <c r="AA25" s="39">
        <f t="shared" si="10"/>
        <v>1.2516411378555801</v>
      </c>
      <c r="AB25" s="40"/>
      <c r="AC25" s="27"/>
    </row>
    <row r="26" spans="1:29" ht="12" customHeight="1">
      <c r="A26" s="6">
        <v>14</v>
      </c>
      <c r="B26" s="12" t="s">
        <v>179</v>
      </c>
      <c r="C26" s="12" t="s">
        <v>153</v>
      </c>
      <c r="D26" s="13" t="s">
        <v>154</v>
      </c>
      <c r="E26" s="7">
        <v>0</v>
      </c>
      <c r="F26" s="8">
        <v>1.75</v>
      </c>
      <c r="G26" s="8">
        <v>1.8340277777777776</v>
      </c>
      <c r="H26" s="9">
        <v>8</v>
      </c>
      <c r="I26" s="9">
        <v>1</v>
      </c>
      <c r="J26" s="8">
        <v>3.0555555555555555E-2</v>
      </c>
      <c r="K26" s="9">
        <v>0</v>
      </c>
      <c r="L26" s="16">
        <f t="shared" si="0"/>
        <v>34</v>
      </c>
      <c r="M26" s="17">
        <v>4.1666666666666664E-2</v>
      </c>
      <c r="N26" s="17">
        <f t="shared" si="1"/>
        <v>1.4166666666666665</v>
      </c>
      <c r="O26" s="19">
        <f t="shared" si="2"/>
        <v>0</v>
      </c>
      <c r="P26" s="20">
        <v>0.16666666666666666</v>
      </c>
      <c r="Q26" s="20">
        <f t="shared" si="3"/>
        <v>0</v>
      </c>
      <c r="R26" s="9">
        <f t="shared" si="4"/>
        <v>41</v>
      </c>
      <c r="S26" s="8">
        <v>6.9444444444444447E-4</v>
      </c>
      <c r="T26" s="8">
        <f t="shared" si="5"/>
        <v>2.8472222222222222E-2</v>
      </c>
      <c r="U26" s="22">
        <f t="shared" si="6"/>
        <v>8.402777777777759E-2</v>
      </c>
      <c r="V26" s="22">
        <v>6.9444444444444447E-4</v>
      </c>
      <c r="W26" s="22">
        <f>U26</f>
        <v>8.402777777777759E-2</v>
      </c>
      <c r="X26" s="8">
        <f t="shared" si="8"/>
        <v>1.5291666666666663</v>
      </c>
      <c r="Y26" s="37">
        <f t="shared" si="9"/>
        <v>3.2791666666666663</v>
      </c>
      <c r="Z26" s="69">
        <v>14</v>
      </c>
      <c r="AA26" s="39">
        <f t="shared" si="10"/>
        <v>1.2915754923413567</v>
      </c>
      <c r="AB26" s="40"/>
      <c r="AC26" s="27"/>
    </row>
    <row r="27" spans="1:29" ht="12" customHeight="1">
      <c r="A27" s="6">
        <v>15</v>
      </c>
      <c r="B27" s="12" t="s">
        <v>183</v>
      </c>
      <c r="C27" s="12" t="s">
        <v>117</v>
      </c>
      <c r="D27" s="13" t="s">
        <v>131</v>
      </c>
      <c r="E27" s="7">
        <v>3</v>
      </c>
      <c r="F27" s="8">
        <v>1.75</v>
      </c>
      <c r="G27" s="8">
        <v>1.8340277777777776</v>
      </c>
      <c r="H27" s="9">
        <v>8</v>
      </c>
      <c r="I27" s="9">
        <v>1</v>
      </c>
      <c r="J27" s="8">
        <v>2.0833333333333332E-2</v>
      </c>
      <c r="K27" s="9">
        <v>0</v>
      </c>
      <c r="L27" s="16">
        <f t="shared" si="0"/>
        <v>34</v>
      </c>
      <c r="M27" s="17">
        <v>4.1666666666666664E-2</v>
      </c>
      <c r="N27" s="17">
        <f t="shared" si="1"/>
        <v>1.4166666666666665</v>
      </c>
      <c r="O27" s="19">
        <f t="shared" si="2"/>
        <v>0</v>
      </c>
      <c r="P27" s="20">
        <v>0.16666666666666666</v>
      </c>
      <c r="Q27" s="20">
        <f t="shared" si="3"/>
        <v>0</v>
      </c>
      <c r="R27" s="9">
        <f t="shared" si="4"/>
        <v>41</v>
      </c>
      <c r="S27" s="8">
        <v>6.9444444444444447E-4</v>
      </c>
      <c r="T27" s="8">
        <f t="shared" si="5"/>
        <v>2.8472222222222222E-2</v>
      </c>
      <c r="U27" s="22">
        <f t="shared" si="6"/>
        <v>8.402777777777759E-2</v>
      </c>
      <c r="V27" s="22">
        <v>6.9444444444444447E-4</v>
      </c>
      <c r="W27" s="22">
        <f>U27</f>
        <v>8.402777777777759E-2</v>
      </c>
      <c r="X27" s="8">
        <f t="shared" si="8"/>
        <v>1.5291666666666663</v>
      </c>
      <c r="Y27" s="37">
        <f t="shared" si="9"/>
        <v>3.2791666666666663</v>
      </c>
      <c r="Z27" s="69">
        <v>15</v>
      </c>
      <c r="AA27" s="39">
        <f t="shared" si="10"/>
        <v>1.2915754923413567</v>
      </c>
      <c r="AB27" s="40"/>
      <c r="AC27" s="27"/>
    </row>
    <row r="28" spans="1:29" ht="12" customHeight="1">
      <c r="A28" s="6">
        <v>16</v>
      </c>
      <c r="B28" s="12" t="s">
        <v>183</v>
      </c>
      <c r="C28" s="12" t="s">
        <v>117</v>
      </c>
      <c r="D28" s="13" t="s">
        <v>156</v>
      </c>
      <c r="E28" s="7">
        <v>3</v>
      </c>
      <c r="F28" s="8">
        <v>1.75</v>
      </c>
      <c r="G28" s="8">
        <v>1.8340277777777776</v>
      </c>
      <c r="H28" s="9">
        <v>8</v>
      </c>
      <c r="I28" s="9">
        <v>1</v>
      </c>
      <c r="J28" s="8">
        <v>2.0833333333333332E-2</v>
      </c>
      <c r="K28" s="9">
        <v>0</v>
      </c>
      <c r="L28" s="16">
        <f t="shared" si="0"/>
        <v>34</v>
      </c>
      <c r="M28" s="17">
        <v>4.1666666666666664E-2</v>
      </c>
      <c r="N28" s="17">
        <f t="shared" si="1"/>
        <v>1.4166666666666665</v>
      </c>
      <c r="O28" s="19">
        <f t="shared" si="2"/>
        <v>0</v>
      </c>
      <c r="P28" s="20">
        <v>0.16666666666666666</v>
      </c>
      <c r="Q28" s="20">
        <f t="shared" si="3"/>
        <v>0</v>
      </c>
      <c r="R28" s="9">
        <f t="shared" si="4"/>
        <v>41</v>
      </c>
      <c r="S28" s="8">
        <v>6.9444444444444447E-4</v>
      </c>
      <c r="T28" s="8">
        <f t="shared" si="5"/>
        <v>2.8472222222222222E-2</v>
      </c>
      <c r="U28" s="22">
        <f t="shared" si="6"/>
        <v>8.402777777777759E-2</v>
      </c>
      <c r="V28" s="22">
        <v>6.9444444444444447E-4</v>
      </c>
      <c r="W28" s="22">
        <f>U28</f>
        <v>8.402777777777759E-2</v>
      </c>
      <c r="X28" s="8">
        <f t="shared" si="8"/>
        <v>1.5291666666666663</v>
      </c>
      <c r="Y28" s="37">
        <f t="shared" si="9"/>
        <v>3.2791666666666663</v>
      </c>
      <c r="Z28" s="69">
        <v>16</v>
      </c>
      <c r="AA28" s="39">
        <f t="shared" si="10"/>
        <v>1.2915754923413567</v>
      </c>
      <c r="AB28" s="40"/>
    </row>
    <row r="29" spans="1:29" ht="12" customHeight="1">
      <c r="A29" s="6">
        <v>17</v>
      </c>
      <c r="B29" s="12" t="s">
        <v>179</v>
      </c>
      <c r="C29" s="12" t="s">
        <v>153</v>
      </c>
      <c r="D29" s="13" t="s">
        <v>134</v>
      </c>
      <c r="E29" s="7">
        <v>0</v>
      </c>
      <c r="F29" s="8">
        <v>1.75</v>
      </c>
      <c r="G29" s="8">
        <v>1.8340277777777776</v>
      </c>
      <c r="H29" s="9">
        <v>8</v>
      </c>
      <c r="I29" s="9">
        <v>1</v>
      </c>
      <c r="J29" s="8">
        <v>3.0555555555555555E-2</v>
      </c>
      <c r="K29" s="9">
        <v>0</v>
      </c>
      <c r="L29" s="16">
        <f t="shared" si="0"/>
        <v>34</v>
      </c>
      <c r="M29" s="17">
        <v>4.1666666666666664E-2</v>
      </c>
      <c r="N29" s="17">
        <f t="shared" si="1"/>
        <v>1.4166666666666665</v>
      </c>
      <c r="O29" s="19">
        <f t="shared" si="2"/>
        <v>0</v>
      </c>
      <c r="P29" s="20">
        <v>0.16666666666666666</v>
      </c>
      <c r="Q29" s="20">
        <f t="shared" si="3"/>
        <v>0</v>
      </c>
      <c r="R29" s="9">
        <f t="shared" si="4"/>
        <v>41</v>
      </c>
      <c r="S29" s="8">
        <v>6.9444444444444447E-4</v>
      </c>
      <c r="T29" s="8">
        <f t="shared" si="5"/>
        <v>2.8472222222222222E-2</v>
      </c>
      <c r="U29" s="22">
        <f t="shared" si="6"/>
        <v>8.402777777777759E-2</v>
      </c>
      <c r="V29" s="22">
        <v>6.9444444444444447E-4</v>
      </c>
      <c r="W29" s="22">
        <f>U29</f>
        <v>8.402777777777759E-2</v>
      </c>
      <c r="X29" s="8">
        <f t="shared" si="8"/>
        <v>1.5291666666666663</v>
      </c>
      <c r="Y29" s="37">
        <f t="shared" si="9"/>
        <v>3.2791666666666663</v>
      </c>
      <c r="Z29" s="69">
        <v>17</v>
      </c>
      <c r="AA29" s="39">
        <f t="shared" si="10"/>
        <v>1.2915754923413567</v>
      </c>
      <c r="AB29" s="40"/>
      <c r="AC29" s="27"/>
    </row>
    <row r="30" spans="1:29" ht="12" customHeight="1">
      <c r="A30" s="6">
        <v>18</v>
      </c>
      <c r="B30" s="12" t="s">
        <v>180</v>
      </c>
      <c r="C30" s="12" t="s">
        <v>119</v>
      </c>
      <c r="D30" s="13" t="s">
        <v>145</v>
      </c>
      <c r="E30" s="7">
        <v>0</v>
      </c>
      <c r="F30" s="8">
        <v>1.75</v>
      </c>
      <c r="G30" s="8">
        <v>1.8180555555555555</v>
      </c>
      <c r="H30" s="9">
        <v>7</v>
      </c>
      <c r="I30" s="9">
        <v>1</v>
      </c>
      <c r="J30" s="8">
        <v>6.2499999999999995E-3</v>
      </c>
      <c r="K30" s="9">
        <v>0</v>
      </c>
      <c r="L30" s="16">
        <f t="shared" si="0"/>
        <v>35</v>
      </c>
      <c r="M30" s="17">
        <v>4.1666666666666664E-2</v>
      </c>
      <c r="N30" s="17">
        <f t="shared" si="1"/>
        <v>1.4583333333333333</v>
      </c>
      <c r="O30" s="19">
        <f t="shared" si="2"/>
        <v>0</v>
      </c>
      <c r="P30" s="20">
        <v>0.16666666666666666</v>
      </c>
      <c r="Q30" s="20">
        <f t="shared" si="3"/>
        <v>0</v>
      </c>
      <c r="R30" s="9">
        <f t="shared" si="4"/>
        <v>41</v>
      </c>
      <c r="S30" s="8">
        <v>6.9444444444444447E-4</v>
      </c>
      <c r="T30" s="8">
        <f t="shared" si="5"/>
        <v>2.8472222222222222E-2</v>
      </c>
      <c r="U30" s="22">
        <f t="shared" si="6"/>
        <v>6.8055555555555536E-2</v>
      </c>
      <c r="V30" s="22">
        <v>1</v>
      </c>
      <c r="W30" s="22">
        <f>U30*V30</f>
        <v>6.8055555555555536E-2</v>
      </c>
      <c r="X30" s="8">
        <f t="shared" si="8"/>
        <v>1.554861111111111</v>
      </c>
      <c r="Y30" s="37">
        <f t="shared" si="9"/>
        <v>3.3048611111111112</v>
      </c>
      <c r="Z30" s="69">
        <v>18</v>
      </c>
      <c r="AA30" s="39">
        <f t="shared" si="10"/>
        <v>1.3016958424507661</v>
      </c>
      <c r="AB30" s="40"/>
      <c r="AC30" s="27"/>
    </row>
    <row r="31" spans="1:29" ht="12" customHeight="1">
      <c r="A31" s="6">
        <v>19</v>
      </c>
      <c r="B31" s="12" t="s">
        <v>180</v>
      </c>
      <c r="C31" s="12" t="s">
        <v>119</v>
      </c>
      <c r="D31" s="13" t="s">
        <v>146</v>
      </c>
      <c r="E31" s="7">
        <v>0</v>
      </c>
      <c r="F31" s="8">
        <v>1.75</v>
      </c>
      <c r="G31" s="8">
        <v>1.8180555555555555</v>
      </c>
      <c r="H31" s="9">
        <v>7</v>
      </c>
      <c r="I31" s="9">
        <v>1</v>
      </c>
      <c r="J31" s="8">
        <v>6.2499999999999995E-3</v>
      </c>
      <c r="K31" s="9">
        <v>0</v>
      </c>
      <c r="L31" s="16">
        <f t="shared" si="0"/>
        <v>35</v>
      </c>
      <c r="M31" s="17">
        <v>4.1666666666666664E-2</v>
      </c>
      <c r="N31" s="17">
        <f t="shared" si="1"/>
        <v>1.4583333333333333</v>
      </c>
      <c r="O31" s="19">
        <f t="shared" si="2"/>
        <v>0</v>
      </c>
      <c r="P31" s="20">
        <v>0.16666666666666666</v>
      </c>
      <c r="Q31" s="20">
        <f t="shared" si="3"/>
        <v>0</v>
      </c>
      <c r="R31" s="9">
        <f t="shared" si="4"/>
        <v>41</v>
      </c>
      <c r="S31" s="8">
        <v>6.9444444444444447E-4</v>
      </c>
      <c r="T31" s="8">
        <f t="shared" si="5"/>
        <v>2.8472222222222222E-2</v>
      </c>
      <c r="U31" s="22">
        <f t="shared" si="6"/>
        <v>6.8055555555555536E-2</v>
      </c>
      <c r="V31" s="22">
        <v>1</v>
      </c>
      <c r="W31" s="22">
        <f>U31*V31</f>
        <v>6.8055555555555536E-2</v>
      </c>
      <c r="X31" s="8">
        <f t="shared" si="8"/>
        <v>1.554861111111111</v>
      </c>
      <c r="Y31" s="37">
        <f t="shared" si="9"/>
        <v>3.3048611111111112</v>
      </c>
      <c r="Z31" s="69">
        <v>19</v>
      </c>
      <c r="AA31" s="39">
        <f t="shared" si="10"/>
        <v>1.3016958424507661</v>
      </c>
      <c r="AB31" s="40"/>
      <c r="AC31" s="27"/>
    </row>
    <row r="32" spans="1:29" ht="12" customHeight="1">
      <c r="A32" s="6">
        <v>20</v>
      </c>
      <c r="B32" s="12" t="s">
        <v>189</v>
      </c>
      <c r="C32" s="12" t="s">
        <v>75</v>
      </c>
      <c r="D32" s="13" t="s">
        <v>147</v>
      </c>
      <c r="E32" s="7">
        <v>0</v>
      </c>
      <c r="F32" s="8">
        <v>1.75</v>
      </c>
      <c r="G32" s="8">
        <v>1.75</v>
      </c>
      <c r="H32" s="9">
        <v>9</v>
      </c>
      <c r="I32" s="9">
        <v>0</v>
      </c>
      <c r="J32" s="8">
        <v>0</v>
      </c>
      <c r="K32" s="9">
        <v>0</v>
      </c>
      <c r="L32" s="16">
        <f t="shared" si="0"/>
        <v>33</v>
      </c>
      <c r="M32" s="17">
        <v>4.1666666666666664E-2</v>
      </c>
      <c r="N32" s="17">
        <f t="shared" si="1"/>
        <v>1.375</v>
      </c>
      <c r="O32" s="19">
        <f t="shared" si="2"/>
        <v>1</v>
      </c>
      <c r="P32" s="20">
        <v>0.16666666666666666</v>
      </c>
      <c r="Q32" s="20">
        <f t="shared" si="3"/>
        <v>0.16666666666666666</v>
      </c>
      <c r="R32" s="9">
        <f t="shared" si="4"/>
        <v>41</v>
      </c>
      <c r="S32" s="8">
        <v>6.9444444444444447E-4</v>
      </c>
      <c r="T32" s="8">
        <f t="shared" si="5"/>
        <v>2.8472222222222222E-2</v>
      </c>
      <c r="U32" s="22">
        <f t="shared" si="6"/>
        <v>0</v>
      </c>
      <c r="V32" s="22">
        <v>1</v>
      </c>
      <c r="W32" s="22">
        <f>U32*V32</f>
        <v>0</v>
      </c>
      <c r="X32" s="8">
        <f t="shared" si="8"/>
        <v>1.570138888888889</v>
      </c>
      <c r="Y32" s="37">
        <f t="shared" si="9"/>
        <v>3.3201388888888888</v>
      </c>
      <c r="Z32" s="69">
        <v>20</v>
      </c>
      <c r="AA32" s="39">
        <f t="shared" si="10"/>
        <v>1.3077133479212253</v>
      </c>
      <c r="AB32" s="40"/>
      <c r="AC32" s="27"/>
    </row>
    <row r="33" spans="1:29" ht="12" customHeight="1">
      <c r="A33" s="6">
        <v>21</v>
      </c>
      <c r="B33" s="12" t="s">
        <v>180</v>
      </c>
      <c r="C33" s="12" t="s">
        <v>119</v>
      </c>
      <c r="D33" s="13" t="s">
        <v>148</v>
      </c>
      <c r="E33" s="7">
        <v>0</v>
      </c>
      <c r="F33" s="8">
        <v>1.75</v>
      </c>
      <c r="G33" s="8">
        <v>1.7715277777777776</v>
      </c>
      <c r="H33" s="9">
        <v>9</v>
      </c>
      <c r="I33" s="9">
        <v>0</v>
      </c>
      <c r="J33" s="8">
        <v>0</v>
      </c>
      <c r="K33" s="9">
        <v>0</v>
      </c>
      <c r="L33" s="16">
        <f t="shared" si="0"/>
        <v>33</v>
      </c>
      <c r="M33" s="17">
        <v>4.1666666666666664E-2</v>
      </c>
      <c r="N33" s="17">
        <f t="shared" si="1"/>
        <v>1.375</v>
      </c>
      <c r="O33" s="19">
        <f t="shared" si="2"/>
        <v>1</v>
      </c>
      <c r="P33" s="20">
        <v>0.16666666666666666</v>
      </c>
      <c r="Q33" s="20">
        <f t="shared" si="3"/>
        <v>0.16666666666666666</v>
      </c>
      <c r="R33" s="9">
        <f t="shared" si="4"/>
        <v>41</v>
      </c>
      <c r="S33" s="8">
        <v>6.9444444444444447E-4</v>
      </c>
      <c r="T33" s="8">
        <f t="shared" si="5"/>
        <v>2.8472222222222222E-2</v>
      </c>
      <c r="U33" s="22">
        <f t="shared" si="6"/>
        <v>2.152777777777759E-2</v>
      </c>
      <c r="V33" s="22">
        <v>1</v>
      </c>
      <c r="W33" s="22">
        <f>U33*V33</f>
        <v>2.152777777777759E-2</v>
      </c>
      <c r="X33" s="8">
        <f t="shared" si="8"/>
        <v>1.5916666666666666</v>
      </c>
      <c r="Y33" s="37">
        <f t="shared" si="9"/>
        <v>3.3416666666666668</v>
      </c>
      <c r="Z33" s="69">
        <v>21</v>
      </c>
      <c r="AA33" s="39">
        <f t="shared" si="10"/>
        <v>1.3161925601750548</v>
      </c>
      <c r="AB33" s="40"/>
      <c r="AC33" s="27"/>
    </row>
    <row r="34" spans="1:29" ht="12" customHeight="1">
      <c r="A34" s="6">
        <v>31</v>
      </c>
      <c r="B34" s="12" t="s">
        <v>180</v>
      </c>
      <c r="C34" s="12" t="s">
        <v>119</v>
      </c>
      <c r="D34" s="13" t="s">
        <v>215</v>
      </c>
      <c r="E34" s="7">
        <v>0</v>
      </c>
      <c r="F34" s="37">
        <v>1.75</v>
      </c>
      <c r="G34" s="37">
        <v>1.7715277777777776</v>
      </c>
      <c r="H34" s="28">
        <v>9</v>
      </c>
      <c r="I34" s="28">
        <v>0</v>
      </c>
      <c r="J34" s="37">
        <v>0</v>
      </c>
      <c r="K34" s="28">
        <v>0</v>
      </c>
      <c r="L34" s="28">
        <f t="shared" si="0"/>
        <v>33</v>
      </c>
      <c r="M34" s="37">
        <v>4.1666666666666664E-2</v>
      </c>
      <c r="N34" s="37">
        <f t="shared" si="1"/>
        <v>1.375</v>
      </c>
      <c r="O34" s="28">
        <f t="shared" si="2"/>
        <v>1</v>
      </c>
      <c r="P34" s="37">
        <v>0.16666666666666666</v>
      </c>
      <c r="Q34" s="37">
        <f t="shared" si="3"/>
        <v>0.16666666666666666</v>
      </c>
      <c r="R34" s="28">
        <f t="shared" si="4"/>
        <v>41</v>
      </c>
      <c r="S34" s="37">
        <v>6.9444444444444447E-4</v>
      </c>
      <c r="T34" s="37">
        <f t="shared" si="5"/>
        <v>2.8472222222222222E-2</v>
      </c>
      <c r="U34" s="37">
        <f t="shared" si="6"/>
        <v>2.152777777777759E-2</v>
      </c>
      <c r="V34" s="37">
        <v>1</v>
      </c>
      <c r="W34" s="37">
        <f>U34*V34</f>
        <v>2.152777777777759E-2</v>
      </c>
      <c r="X34" s="37">
        <f t="shared" si="8"/>
        <v>1.5916666666666666</v>
      </c>
      <c r="Y34" s="37">
        <f t="shared" si="9"/>
        <v>3.3416666666666668</v>
      </c>
      <c r="Z34" s="69">
        <v>22</v>
      </c>
      <c r="AA34" s="39">
        <f t="shared" si="10"/>
        <v>1.3161925601750548</v>
      </c>
      <c r="AB34" s="40">
        <v>2</v>
      </c>
      <c r="AC34" s="63"/>
    </row>
    <row r="35" spans="1:29" ht="12" customHeight="1">
      <c r="A35" s="6">
        <v>22</v>
      </c>
      <c r="B35" s="12" t="s">
        <v>180</v>
      </c>
      <c r="C35" s="12" t="s">
        <v>84</v>
      </c>
      <c r="D35" s="13" t="s">
        <v>126</v>
      </c>
      <c r="E35" s="7">
        <v>0</v>
      </c>
      <c r="F35" s="8">
        <v>1.75</v>
      </c>
      <c r="G35" s="8">
        <v>1.75</v>
      </c>
      <c r="H35" s="9">
        <v>8</v>
      </c>
      <c r="I35" s="9">
        <v>0</v>
      </c>
      <c r="J35" s="8">
        <v>0</v>
      </c>
      <c r="K35" s="9">
        <v>0</v>
      </c>
      <c r="L35" s="16">
        <f t="shared" si="0"/>
        <v>34</v>
      </c>
      <c r="M35" s="17">
        <v>4.1666666666666664E-2</v>
      </c>
      <c r="N35" s="17">
        <f t="shared" si="1"/>
        <v>1.4166666666666665</v>
      </c>
      <c r="O35" s="19">
        <f t="shared" si="2"/>
        <v>1</v>
      </c>
      <c r="P35" s="20">
        <v>0.16666666666666666</v>
      </c>
      <c r="Q35" s="20">
        <f t="shared" si="3"/>
        <v>0.16666666666666666</v>
      </c>
      <c r="R35" s="9">
        <f t="shared" si="4"/>
        <v>41</v>
      </c>
      <c r="S35" s="8">
        <v>6.9444444444444447E-4</v>
      </c>
      <c r="T35" s="8">
        <f t="shared" si="5"/>
        <v>2.8472222222222222E-2</v>
      </c>
      <c r="U35" s="22">
        <f t="shared" si="6"/>
        <v>0</v>
      </c>
      <c r="V35" s="22">
        <v>6.9444444444444447E-4</v>
      </c>
      <c r="W35" s="22">
        <f>U35</f>
        <v>0</v>
      </c>
      <c r="X35" s="8">
        <f t="shared" si="8"/>
        <v>1.6118055555555555</v>
      </c>
      <c r="Y35" s="37">
        <f t="shared" si="9"/>
        <v>3.3618055555555557</v>
      </c>
      <c r="Z35" s="69">
        <v>23</v>
      </c>
      <c r="AA35" s="39">
        <f t="shared" si="10"/>
        <v>1.3241247264770242</v>
      </c>
      <c r="AB35" s="40"/>
      <c r="AC35" s="27"/>
    </row>
    <row r="36" spans="1:29" ht="12" customHeight="1">
      <c r="A36" s="6">
        <v>23</v>
      </c>
      <c r="B36" s="12" t="s">
        <v>179</v>
      </c>
      <c r="C36" s="12" t="s">
        <v>153</v>
      </c>
      <c r="D36" s="13" t="s">
        <v>150</v>
      </c>
      <c r="E36" s="7">
        <v>0</v>
      </c>
      <c r="F36" s="8">
        <v>1.75</v>
      </c>
      <c r="G36" s="8">
        <v>1.8340277777777776</v>
      </c>
      <c r="H36" s="9">
        <v>6</v>
      </c>
      <c r="I36" s="9">
        <v>1</v>
      </c>
      <c r="J36" s="8">
        <v>1.9444444444444445E-2</v>
      </c>
      <c r="K36" s="9">
        <v>0</v>
      </c>
      <c r="L36" s="16">
        <f t="shared" si="0"/>
        <v>36</v>
      </c>
      <c r="M36" s="17">
        <v>4.1666666666666664E-2</v>
      </c>
      <c r="N36" s="17">
        <f t="shared" si="1"/>
        <v>1.5</v>
      </c>
      <c r="O36" s="19">
        <f t="shared" si="2"/>
        <v>0</v>
      </c>
      <c r="P36" s="20">
        <v>0.16666666666666666</v>
      </c>
      <c r="Q36" s="20">
        <f t="shared" si="3"/>
        <v>0</v>
      </c>
      <c r="R36" s="9">
        <f t="shared" si="4"/>
        <v>41</v>
      </c>
      <c r="S36" s="8">
        <v>6.9444444444444447E-4</v>
      </c>
      <c r="T36" s="8">
        <f t="shared" si="5"/>
        <v>2.8472222222222222E-2</v>
      </c>
      <c r="U36" s="22">
        <f t="shared" si="6"/>
        <v>8.402777777777759E-2</v>
      </c>
      <c r="V36" s="22">
        <v>1</v>
      </c>
      <c r="W36" s="22">
        <f>U36*V36</f>
        <v>8.402777777777759E-2</v>
      </c>
      <c r="X36" s="8">
        <f t="shared" si="8"/>
        <v>1.6124999999999998</v>
      </c>
      <c r="Y36" s="37">
        <f t="shared" si="9"/>
        <v>3.3624999999999998</v>
      </c>
      <c r="Z36" s="69">
        <v>24</v>
      </c>
      <c r="AA36" s="39">
        <f t="shared" si="10"/>
        <v>1.324398249452954</v>
      </c>
      <c r="AB36" s="40"/>
      <c r="AC36" s="27"/>
    </row>
    <row r="37" spans="1:29" ht="12" customHeight="1">
      <c r="A37" s="6">
        <v>24</v>
      </c>
      <c r="B37" s="12" t="s">
        <v>179</v>
      </c>
      <c r="C37" s="12" t="s">
        <v>153</v>
      </c>
      <c r="D37" s="13" t="s">
        <v>151</v>
      </c>
      <c r="E37" s="7">
        <v>0</v>
      </c>
      <c r="F37" s="8">
        <v>1.75</v>
      </c>
      <c r="G37" s="8">
        <v>1.8340277777777776</v>
      </c>
      <c r="H37" s="9">
        <v>6</v>
      </c>
      <c r="I37" s="9">
        <v>1</v>
      </c>
      <c r="J37" s="8">
        <v>1.9444444444444445E-2</v>
      </c>
      <c r="K37" s="9">
        <v>0</v>
      </c>
      <c r="L37" s="16">
        <f t="shared" si="0"/>
        <v>36</v>
      </c>
      <c r="M37" s="17">
        <v>4.1666666666666664E-2</v>
      </c>
      <c r="N37" s="17">
        <f t="shared" si="1"/>
        <v>1.5</v>
      </c>
      <c r="O37" s="19">
        <f t="shared" si="2"/>
        <v>0</v>
      </c>
      <c r="P37" s="20">
        <v>0.16666666666666666</v>
      </c>
      <c r="Q37" s="20">
        <f t="shared" si="3"/>
        <v>0</v>
      </c>
      <c r="R37" s="9">
        <f t="shared" si="4"/>
        <v>41</v>
      </c>
      <c r="S37" s="8">
        <v>6.9444444444444447E-4</v>
      </c>
      <c r="T37" s="8">
        <f t="shared" si="5"/>
        <v>2.8472222222222222E-2</v>
      </c>
      <c r="U37" s="22">
        <f t="shared" si="6"/>
        <v>8.402777777777759E-2</v>
      </c>
      <c r="V37" s="22">
        <v>1</v>
      </c>
      <c r="W37" s="22">
        <f>U37*V37</f>
        <v>8.402777777777759E-2</v>
      </c>
      <c r="X37" s="8">
        <f t="shared" si="8"/>
        <v>1.6124999999999998</v>
      </c>
      <c r="Y37" s="37">
        <f t="shared" si="9"/>
        <v>3.3624999999999998</v>
      </c>
      <c r="Z37" s="69">
        <v>25</v>
      </c>
      <c r="AA37" s="39">
        <f t="shared" si="10"/>
        <v>1.324398249452954</v>
      </c>
      <c r="AB37" s="40"/>
      <c r="AC37" s="27"/>
    </row>
    <row r="38" spans="1:29" ht="12" customHeight="1">
      <c r="A38" s="6">
        <v>25</v>
      </c>
      <c r="B38" s="12" t="s">
        <v>183</v>
      </c>
      <c r="C38" s="12" t="s">
        <v>117</v>
      </c>
      <c r="D38" s="13" t="s">
        <v>129</v>
      </c>
      <c r="E38" s="7">
        <v>3</v>
      </c>
      <c r="F38" s="8">
        <v>1.75</v>
      </c>
      <c r="G38" s="8">
        <v>1.8340277777777776</v>
      </c>
      <c r="H38" s="28">
        <v>6</v>
      </c>
      <c r="I38" s="28">
        <v>1</v>
      </c>
      <c r="J38" s="8">
        <v>4.5833333333333337E-2</v>
      </c>
      <c r="K38" s="9">
        <v>0</v>
      </c>
      <c r="L38" s="16">
        <f t="shared" si="0"/>
        <v>36</v>
      </c>
      <c r="M38" s="17">
        <v>4.1666666666666664E-2</v>
      </c>
      <c r="N38" s="17">
        <f t="shared" si="1"/>
        <v>1.5</v>
      </c>
      <c r="O38" s="19">
        <f t="shared" si="2"/>
        <v>0</v>
      </c>
      <c r="P38" s="20">
        <v>0.16666666666666666</v>
      </c>
      <c r="Q38" s="20">
        <f t="shared" si="3"/>
        <v>0</v>
      </c>
      <c r="R38" s="9">
        <f t="shared" si="4"/>
        <v>41</v>
      </c>
      <c r="S38" s="8">
        <v>6.9444444444444447E-4</v>
      </c>
      <c r="T38" s="8">
        <f t="shared" si="5"/>
        <v>2.8472222222222222E-2</v>
      </c>
      <c r="U38" s="22">
        <f t="shared" si="6"/>
        <v>8.402777777777759E-2</v>
      </c>
      <c r="V38" s="22">
        <v>6.9444444444444447E-4</v>
      </c>
      <c r="W38" s="22">
        <f>U38</f>
        <v>8.402777777777759E-2</v>
      </c>
      <c r="X38" s="8">
        <f t="shared" si="8"/>
        <v>1.6124999999999998</v>
      </c>
      <c r="Y38" s="37">
        <f t="shared" si="9"/>
        <v>3.3624999999999998</v>
      </c>
      <c r="Z38" s="69">
        <v>26</v>
      </c>
      <c r="AA38" s="39">
        <f t="shared" si="10"/>
        <v>1.324398249452954</v>
      </c>
      <c r="AB38" s="40"/>
      <c r="AC38" s="27"/>
    </row>
    <row r="39" spans="1:29" ht="12" customHeight="1">
      <c r="A39" s="6">
        <v>26</v>
      </c>
      <c r="B39" s="12" t="s">
        <v>183</v>
      </c>
      <c r="C39" s="12" t="s">
        <v>117</v>
      </c>
      <c r="D39" s="13" t="s">
        <v>130</v>
      </c>
      <c r="E39" s="7">
        <v>3</v>
      </c>
      <c r="F39" s="8">
        <v>1.75</v>
      </c>
      <c r="G39" s="8">
        <v>1.8340277777777776</v>
      </c>
      <c r="H39" s="28">
        <v>6</v>
      </c>
      <c r="I39" s="28">
        <v>1</v>
      </c>
      <c r="J39" s="8">
        <v>4.5833333333333337E-2</v>
      </c>
      <c r="K39" s="9">
        <v>0</v>
      </c>
      <c r="L39" s="16">
        <f t="shared" si="0"/>
        <v>36</v>
      </c>
      <c r="M39" s="17">
        <v>4.1666666666666664E-2</v>
      </c>
      <c r="N39" s="17">
        <f t="shared" si="1"/>
        <v>1.5</v>
      </c>
      <c r="O39" s="19">
        <f t="shared" si="2"/>
        <v>0</v>
      </c>
      <c r="P39" s="20">
        <v>0.16666666666666666</v>
      </c>
      <c r="Q39" s="20">
        <f t="shared" si="3"/>
        <v>0</v>
      </c>
      <c r="R39" s="9">
        <f t="shared" si="4"/>
        <v>41</v>
      </c>
      <c r="S39" s="8">
        <v>6.9444444444444447E-4</v>
      </c>
      <c r="T39" s="8">
        <f t="shared" si="5"/>
        <v>2.8472222222222222E-2</v>
      </c>
      <c r="U39" s="22">
        <f t="shared" si="6"/>
        <v>8.402777777777759E-2</v>
      </c>
      <c r="V39" s="22">
        <v>6.9444444444444447E-4</v>
      </c>
      <c r="W39" s="22">
        <f>U39</f>
        <v>8.402777777777759E-2</v>
      </c>
      <c r="X39" s="8">
        <f t="shared" si="8"/>
        <v>1.6124999999999998</v>
      </c>
      <c r="Y39" s="37">
        <f t="shared" si="9"/>
        <v>3.3624999999999998</v>
      </c>
      <c r="Z39" s="69">
        <v>27</v>
      </c>
      <c r="AA39" s="39">
        <f t="shared" si="10"/>
        <v>1.324398249452954</v>
      </c>
      <c r="AB39" s="40"/>
      <c r="AC39" s="27"/>
    </row>
    <row r="40" spans="1:29" ht="12" customHeight="1">
      <c r="A40" s="6">
        <v>27</v>
      </c>
      <c r="B40" s="12" t="s">
        <v>179</v>
      </c>
      <c r="C40" s="12" t="s">
        <v>153</v>
      </c>
      <c r="D40" s="13" t="s">
        <v>149</v>
      </c>
      <c r="E40" s="7">
        <v>1</v>
      </c>
      <c r="F40" s="8">
        <v>1.75</v>
      </c>
      <c r="G40" s="8">
        <v>1.8340277777777776</v>
      </c>
      <c r="H40" s="9">
        <v>6</v>
      </c>
      <c r="I40" s="9">
        <v>1</v>
      </c>
      <c r="J40" s="8">
        <v>1.9444444444444445E-2</v>
      </c>
      <c r="K40" s="9">
        <v>0</v>
      </c>
      <c r="L40" s="16">
        <f t="shared" si="0"/>
        <v>36</v>
      </c>
      <c r="M40" s="17">
        <v>4.1666666666666664E-2</v>
      </c>
      <c r="N40" s="17">
        <f t="shared" si="1"/>
        <v>1.5</v>
      </c>
      <c r="O40" s="19">
        <f t="shared" si="2"/>
        <v>0</v>
      </c>
      <c r="P40" s="20">
        <v>0.16666666666666666</v>
      </c>
      <c r="Q40" s="20">
        <f t="shared" si="3"/>
        <v>0</v>
      </c>
      <c r="R40" s="9">
        <f t="shared" si="4"/>
        <v>41</v>
      </c>
      <c r="S40" s="8">
        <v>6.9444444444444447E-4</v>
      </c>
      <c r="T40" s="8">
        <f t="shared" si="5"/>
        <v>2.8472222222222222E-2</v>
      </c>
      <c r="U40" s="22">
        <f t="shared" si="6"/>
        <v>8.402777777777759E-2</v>
      </c>
      <c r="V40" s="22">
        <v>1</v>
      </c>
      <c r="W40" s="22">
        <f>U40*V40</f>
        <v>8.402777777777759E-2</v>
      </c>
      <c r="X40" s="8">
        <f t="shared" si="8"/>
        <v>1.6124999999999998</v>
      </c>
      <c r="Y40" s="37">
        <f t="shared" si="9"/>
        <v>3.3624999999999998</v>
      </c>
      <c r="Z40" s="69">
        <v>28</v>
      </c>
      <c r="AA40" s="39">
        <f t="shared" si="10"/>
        <v>1.324398249452954</v>
      </c>
      <c r="AB40" s="40"/>
      <c r="AC40" s="27"/>
    </row>
    <row r="41" spans="1:29" ht="12" customHeight="1">
      <c r="A41" s="6">
        <v>28</v>
      </c>
      <c r="B41" s="12" t="s">
        <v>179</v>
      </c>
      <c r="C41" s="12" t="s">
        <v>32</v>
      </c>
      <c r="D41" s="13" t="s">
        <v>133</v>
      </c>
      <c r="E41" s="7">
        <v>1</v>
      </c>
      <c r="F41" s="8">
        <v>1.75</v>
      </c>
      <c r="G41" s="8">
        <v>1.8340277777777776</v>
      </c>
      <c r="H41" s="9">
        <v>7</v>
      </c>
      <c r="I41" s="9">
        <v>0</v>
      </c>
      <c r="J41" s="8">
        <v>0</v>
      </c>
      <c r="K41" s="9">
        <v>0</v>
      </c>
      <c r="L41" s="16">
        <f t="shared" si="0"/>
        <v>35</v>
      </c>
      <c r="M41" s="17">
        <v>4.1666666666666664E-2</v>
      </c>
      <c r="N41" s="17">
        <f t="shared" si="1"/>
        <v>1.4583333333333333</v>
      </c>
      <c r="O41" s="19">
        <f t="shared" si="2"/>
        <v>1</v>
      </c>
      <c r="P41" s="20">
        <v>0.16666666666666666</v>
      </c>
      <c r="Q41" s="20">
        <f t="shared" si="3"/>
        <v>0.16666666666666666</v>
      </c>
      <c r="R41" s="9">
        <f t="shared" si="4"/>
        <v>41</v>
      </c>
      <c r="S41" s="8">
        <v>6.9444444444444447E-4</v>
      </c>
      <c r="T41" s="8">
        <f t="shared" si="5"/>
        <v>2.8472222222222222E-2</v>
      </c>
      <c r="U41" s="22">
        <f t="shared" si="6"/>
        <v>8.402777777777759E-2</v>
      </c>
      <c r="V41" s="22">
        <v>6.9444444444444447E-4</v>
      </c>
      <c r="W41" s="22">
        <f>U41</f>
        <v>8.402777777777759E-2</v>
      </c>
      <c r="X41" s="8">
        <f t="shared" si="8"/>
        <v>1.7374999999999998</v>
      </c>
      <c r="Y41" s="37">
        <f t="shared" si="9"/>
        <v>3.4874999999999998</v>
      </c>
      <c r="Z41" s="69">
        <v>29</v>
      </c>
      <c r="AA41" s="39">
        <f t="shared" si="10"/>
        <v>1.37363238512035</v>
      </c>
      <c r="AB41" s="40"/>
      <c r="AC41" s="27"/>
    </row>
    <row r="42" spans="1:29" ht="12" customHeight="1">
      <c r="A42" s="6">
        <v>29</v>
      </c>
      <c r="B42" s="12" t="s">
        <v>179</v>
      </c>
      <c r="C42" s="12" t="s">
        <v>32</v>
      </c>
      <c r="D42" s="13" t="s">
        <v>132</v>
      </c>
      <c r="E42" s="7">
        <v>0</v>
      </c>
      <c r="F42" s="8">
        <v>1.75</v>
      </c>
      <c r="G42" s="8">
        <v>1.8340277777777776</v>
      </c>
      <c r="H42" s="9">
        <v>7</v>
      </c>
      <c r="I42" s="9">
        <v>0</v>
      </c>
      <c r="J42" s="8">
        <v>0</v>
      </c>
      <c r="K42" s="9">
        <v>0</v>
      </c>
      <c r="L42" s="16">
        <f t="shared" si="0"/>
        <v>35</v>
      </c>
      <c r="M42" s="17">
        <v>4.1666666666666664E-2</v>
      </c>
      <c r="N42" s="17">
        <f t="shared" si="1"/>
        <v>1.4583333333333333</v>
      </c>
      <c r="O42" s="19">
        <f t="shared" si="2"/>
        <v>1</v>
      </c>
      <c r="P42" s="20">
        <v>0.16666666666666666</v>
      </c>
      <c r="Q42" s="20">
        <f t="shared" si="3"/>
        <v>0.16666666666666666</v>
      </c>
      <c r="R42" s="9">
        <f t="shared" si="4"/>
        <v>41</v>
      </c>
      <c r="S42" s="8">
        <v>6.9444444444444447E-4</v>
      </c>
      <c r="T42" s="8">
        <f t="shared" si="5"/>
        <v>2.8472222222222222E-2</v>
      </c>
      <c r="U42" s="22">
        <f t="shared" si="6"/>
        <v>8.402777777777759E-2</v>
      </c>
      <c r="V42" s="22">
        <v>6.9444444444444447E-4</v>
      </c>
      <c r="W42" s="22">
        <f>U42</f>
        <v>8.402777777777759E-2</v>
      </c>
      <c r="X42" s="8">
        <f t="shared" si="8"/>
        <v>1.7374999999999998</v>
      </c>
      <c r="Y42" s="37">
        <f t="shared" si="9"/>
        <v>3.4874999999999998</v>
      </c>
      <c r="Z42" s="69">
        <v>30</v>
      </c>
      <c r="AA42" s="39">
        <f t="shared" si="10"/>
        <v>1.37363238512035</v>
      </c>
      <c r="AB42" s="40"/>
      <c r="AC42" s="27"/>
    </row>
    <row r="43" spans="1:29" ht="12" customHeight="1">
      <c r="A43" s="6">
        <v>30</v>
      </c>
      <c r="B43" s="12" t="s">
        <v>179</v>
      </c>
      <c r="C43" s="12" t="s">
        <v>55</v>
      </c>
      <c r="D43" s="13" t="s">
        <v>136</v>
      </c>
      <c r="E43" s="33">
        <v>0</v>
      </c>
      <c r="F43" s="8">
        <v>1.75</v>
      </c>
      <c r="G43" s="8">
        <v>1.75</v>
      </c>
      <c r="H43" s="9">
        <v>1</v>
      </c>
      <c r="I43" s="9">
        <v>0</v>
      </c>
      <c r="J43" s="8">
        <v>0</v>
      </c>
      <c r="K43" s="9">
        <v>0</v>
      </c>
      <c r="L43" s="16">
        <f t="shared" si="0"/>
        <v>41</v>
      </c>
      <c r="M43" s="17">
        <v>4.1666666666666664E-2</v>
      </c>
      <c r="N43" s="17">
        <f t="shared" si="1"/>
        <v>1.7083333333333333</v>
      </c>
      <c r="O43" s="19">
        <f t="shared" si="2"/>
        <v>1</v>
      </c>
      <c r="P43" s="20">
        <v>0.16666666666666666</v>
      </c>
      <c r="Q43" s="20">
        <f t="shared" si="3"/>
        <v>0.16666666666666666</v>
      </c>
      <c r="R43" s="9">
        <f t="shared" si="4"/>
        <v>41</v>
      </c>
      <c r="S43" s="8">
        <v>6.9444444444444447E-4</v>
      </c>
      <c r="T43" s="8">
        <f t="shared" si="5"/>
        <v>2.8472222222222222E-2</v>
      </c>
      <c r="U43" s="22">
        <f t="shared" si="6"/>
        <v>0</v>
      </c>
      <c r="V43" s="22">
        <v>6.9444444444444447E-4</v>
      </c>
      <c r="W43" s="22">
        <f>U43*V43</f>
        <v>0</v>
      </c>
      <c r="X43" s="8">
        <f t="shared" si="8"/>
        <v>1.9034722222222222</v>
      </c>
      <c r="Y43" s="37">
        <f t="shared" si="9"/>
        <v>3.6534722222222222</v>
      </c>
      <c r="Z43" s="69">
        <v>31</v>
      </c>
      <c r="AA43" s="39">
        <f t="shared" si="10"/>
        <v>1.439004376367615</v>
      </c>
      <c r="AB43" s="40"/>
      <c r="AC43" s="27"/>
    </row>
    <row r="44" spans="1:29" s="41" customFormat="1" ht="12" customHeight="1">
      <c r="A44" s="6">
        <v>31</v>
      </c>
      <c r="B44" s="12" t="s">
        <v>179</v>
      </c>
      <c r="C44" s="12" t="s">
        <v>55</v>
      </c>
      <c r="D44" s="13" t="s">
        <v>135</v>
      </c>
      <c r="E44" s="33">
        <v>0</v>
      </c>
      <c r="F44" s="8">
        <v>1.75</v>
      </c>
      <c r="G44" s="8">
        <v>1.75</v>
      </c>
      <c r="H44" s="9">
        <v>1</v>
      </c>
      <c r="I44" s="9">
        <v>0</v>
      </c>
      <c r="J44" s="8">
        <v>0</v>
      </c>
      <c r="K44" s="9">
        <v>0</v>
      </c>
      <c r="L44" s="16">
        <f t="shared" si="0"/>
        <v>41</v>
      </c>
      <c r="M44" s="17">
        <v>4.1666666666666664E-2</v>
      </c>
      <c r="N44" s="17">
        <f t="shared" si="1"/>
        <v>1.7083333333333333</v>
      </c>
      <c r="O44" s="19">
        <f t="shared" si="2"/>
        <v>1</v>
      </c>
      <c r="P44" s="20">
        <v>0.16666666666666666</v>
      </c>
      <c r="Q44" s="20">
        <f t="shared" si="3"/>
        <v>0.16666666666666666</v>
      </c>
      <c r="R44" s="9">
        <f t="shared" si="4"/>
        <v>41</v>
      </c>
      <c r="S44" s="8">
        <v>6.9444444444444447E-4</v>
      </c>
      <c r="T44" s="8">
        <f t="shared" si="5"/>
        <v>2.8472222222222222E-2</v>
      </c>
      <c r="U44" s="22">
        <f t="shared" si="6"/>
        <v>0</v>
      </c>
      <c r="V44" s="22">
        <v>6.9444444444444447E-4</v>
      </c>
      <c r="W44" s="22">
        <f>U44*V44</f>
        <v>0</v>
      </c>
      <c r="X44" s="8">
        <f t="shared" si="8"/>
        <v>1.9034722222222222</v>
      </c>
      <c r="Y44" s="37">
        <f t="shared" si="9"/>
        <v>3.6534722222222222</v>
      </c>
      <c r="Z44" s="69">
        <v>32</v>
      </c>
      <c r="AA44" s="39">
        <f t="shared" si="10"/>
        <v>1.439004376367615</v>
      </c>
      <c r="AB44" s="40"/>
      <c r="AC44" s="27"/>
    </row>
    <row r="45" spans="1:29" s="53" customFormat="1" ht="26.25" customHeight="1" outlineLevel="1">
      <c r="A45" s="42" t="s">
        <v>192</v>
      </c>
      <c r="B45" s="43"/>
      <c r="C45" s="43"/>
      <c r="D45" s="44"/>
      <c r="E45" s="45"/>
      <c r="F45" s="46"/>
      <c r="G45" s="47"/>
      <c r="H45" s="46"/>
      <c r="I45" s="47"/>
      <c r="J45" s="47"/>
      <c r="K45" s="47"/>
      <c r="L45" s="48"/>
      <c r="M45" s="49"/>
      <c r="N45" s="50"/>
      <c r="O45" s="47"/>
      <c r="P45" s="51"/>
      <c r="Q45" s="52"/>
      <c r="S45" s="54"/>
      <c r="T45" s="54"/>
    </row>
    <row r="46" spans="1:29" s="53" customFormat="1" ht="27" customHeight="1" outlineLevel="1">
      <c r="A46" s="42" t="s">
        <v>193</v>
      </c>
      <c r="C46" s="55"/>
      <c r="E46" s="56"/>
      <c r="F46" s="57"/>
      <c r="H46" s="57"/>
      <c r="L46" s="58"/>
      <c r="M46" s="52"/>
      <c r="N46" s="58"/>
      <c r="P46" s="55"/>
      <c r="Q46" s="52"/>
      <c r="S46" s="54"/>
      <c r="T46" s="54"/>
    </row>
  </sheetData>
  <autoFilter ref="A12:AE43">
    <sortState ref="A15:AC46">
      <sortCondition ref="Y12:Y43"/>
    </sortState>
  </autoFilter>
  <mergeCells count="23">
    <mergeCell ref="A10:A12"/>
    <mergeCell ref="B10:B12"/>
    <mergeCell ref="C10:C12"/>
    <mergeCell ref="D10:D12"/>
    <mergeCell ref="E10:E12"/>
    <mergeCell ref="A1:AB1"/>
    <mergeCell ref="A2:AB2"/>
    <mergeCell ref="A4:AB4"/>
    <mergeCell ref="A6:AB6"/>
    <mergeCell ref="A8:AB8"/>
    <mergeCell ref="AC10:AC12"/>
    <mergeCell ref="X11:X12"/>
    <mergeCell ref="F10:F12"/>
    <mergeCell ref="G10:G12"/>
    <mergeCell ref="H10:H11"/>
    <mergeCell ref="I10:I11"/>
    <mergeCell ref="K10:K11"/>
    <mergeCell ref="J10:J12"/>
    <mergeCell ref="L10:X10"/>
    <mergeCell ref="Y10:Y12"/>
    <mergeCell ref="Z10:Z12"/>
    <mergeCell ref="AA10:AA12"/>
    <mergeCell ref="AB10:AB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workbookViewId="0">
      <selection activeCell="A13" sqref="A13:XFD26"/>
    </sheetView>
  </sheetViews>
  <sheetFormatPr defaultColWidth="5" defaultRowHeight="15"/>
  <cols>
    <col min="1" max="1" width="3.42578125" style="1" customWidth="1"/>
    <col min="2" max="2" width="29.28515625" style="1" customWidth="1"/>
    <col min="3" max="3" width="21.28515625" style="1" customWidth="1"/>
    <col min="4" max="4" width="34.85546875" style="1" customWidth="1"/>
    <col min="5" max="6" width="8" style="1" hidden="1" customWidth="1"/>
    <col min="7" max="11" width="8" style="1" customWidth="1"/>
    <col min="12" max="24" width="8" style="1" hidden="1" customWidth="1"/>
    <col min="25" max="25" width="8" style="1" customWidth="1"/>
    <col min="26" max="26" width="10" style="1" customWidth="1"/>
    <col min="27" max="27" width="11.140625" style="1" customWidth="1"/>
    <col min="28" max="16384" width="5" style="1"/>
  </cols>
  <sheetData>
    <row r="1" spans="1:27" ht="2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7" ht="2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7" ht="9" customHeight="1"/>
    <row r="4" spans="1:27" ht="27.7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7" ht="2.25" customHeight="1"/>
    <row r="6" spans="1:27" s="2" customFormat="1" ht="23.25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7" ht="3.75" customHeight="1"/>
    <row r="8" spans="1:27">
      <c r="A8" s="78" t="s">
        <v>59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7" s="3" customFormat="1" ht="12.75">
      <c r="A9" s="3" t="s">
        <v>101</v>
      </c>
      <c r="E9" s="3" t="s">
        <v>3</v>
      </c>
      <c r="V9" s="3" t="s">
        <v>28</v>
      </c>
    </row>
    <row r="10" spans="1:27" s="4" customFormat="1" ht="14.25" customHeight="1">
      <c r="A10" s="92" t="s">
        <v>4</v>
      </c>
      <c r="B10" s="88" t="s">
        <v>29</v>
      </c>
      <c r="C10" s="88" t="s">
        <v>30</v>
      </c>
      <c r="D10" s="88" t="s">
        <v>5</v>
      </c>
      <c r="E10" s="88" t="s">
        <v>6</v>
      </c>
      <c r="F10" s="88" t="s">
        <v>81</v>
      </c>
      <c r="G10" s="88" t="s">
        <v>82</v>
      </c>
      <c r="H10" s="89" t="s">
        <v>78</v>
      </c>
      <c r="I10" s="89" t="s">
        <v>80</v>
      </c>
      <c r="J10" s="89" t="s">
        <v>79</v>
      </c>
      <c r="K10" s="89" t="s">
        <v>18</v>
      </c>
      <c r="L10" s="91" t="s">
        <v>7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7" t="s">
        <v>8</v>
      </c>
      <c r="Z10" s="97" t="s">
        <v>9</v>
      </c>
      <c r="AA10" s="97" t="s">
        <v>10</v>
      </c>
    </row>
    <row r="11" spans="1:27" s="4" customFormat="1" ht="15.75" customHeight="1">
      <c r="A11" s="93"/>
      <c r="B11" s="88"/>
      <c r="C11" s="88"/>
      <c r="D11" s="88"/>
      <c r="E11" s="88"/>
      <c r="F11" s="88"/>
      <c r="G11" s="88"/>
      <c r="H11" s="90"/>
      <c r="I11" s="90"/>
      <c r="J11" s="90"/>
      <c r="K11" s="90"/>
      <c r="L11" s="15" t="s">
        <v>13</v>
      </c>
      <c r="M11" s="15" t="s">
        <v>14</v>
      </c>
      <c r="N11" s="15" t="s">
        <v>89</v>
      </c>
      <c r="O11" s="18" t="s">
        <v>15</v>
      </c>
      <c r="P11" s="18" t="s">
        <v>16</v>
      </c>
      <c r="Q11" s="18" t="s">
        <v>17</v>
      </c>
      <c r="R11" s="5" t="s">
        <v>18</v>
      </c>
      <c r="S11" s="5" t="s">
        <v>19</v>
      </c>
      <c r="T11" s="5" t="s">
        <v>20</v>
      </c>
      <c r="U11" s="21" t="s">
        <v>21</v>
      </c>
      <c r="V11" s="21" t="s">
        <v>22</v>
      </c>
      <c r="W11" s="21" t="s">
        <v>23</v>
      </c>
      <c r="X11" s="88" t="s">
        <v>83</v>
      </c>
      <c r="Y11" s="97"/>
      <c r="Z11" s="97"/>
      <c r="AA11" s="97"/>
    </row>
    <row r="12" spans="1:27" s="4" customFormat="1" ht="15.75" customHeight="1">
      <c r="A12" s="94"/>
      <c r="B12" s="88"/>
      <c r="C12" s="88"/>
      <c r="D12" s="88"/>
      <c r="E12" s="88"/>
      <c r="F12" s="88"/>
      <c r="G12" s="88"/>
      <c r="H12" s="5">
        <v>42</v>
      </c>
      <c r="I12" s="5">
        <v>1</v>
      </c>
      <c r="J12" s="5"/>
      <c r="K12" s="5">
        <v>41</v>
      </c>
      <c r="L12" s="15">
        <v>41</v>
      </c>
      <c r="M12" s="15"/>
      <c r="N12" s="15"/>
      <c r="O12" s="18">
        <v>1</v>
      </c>
      <c r="P12" s="18"/>
      <c r="Q12" s="18">
        <v>1</v>
      </c>
      <c r="R12" s="5">
        <v>41</v>
      </c>
      <c r="S12" s="5"/>
      <c r="T12" s="5"/>
      <c r="U12" s="21">
        <v>1</v>
      </c>
      <c r="V12" s="21"/>
      <c r="W12" s="21"/>
      <c r="X12" s="88"/>
      <c r="Y12" s="97"/>
      <c r="Z12" s="97"/>
      <c r="AA12" s="97"/>
    </row>
    <row r="13" spans="1:27" ht="44.25" customHeight="1">
      <c r="A13" s="6" t="s">
        <v>92</v>
      </c>
      <c r="B13" s="12" t="s">
        <v>42</v>
      </c>
      <c r="C13" s="12" t="s">
        <v>70</v>
      </c>
      <c r="D13" s="13" t="s">
        <v>102</v>
      </c>
      <c r="E13" s="7"/>
      <c r="F13" s="8">
        <v>1.75</v>
      </c>
      <c r="G13" s="8">
        <v>1.8055555555555554</v>
      </c>
      <c r="H13" s="9">
        <v>25</v>
      </c>
      <c r="I13" s="9">
        <v>1</v>
      </c>
      <c r="J13" s="8">
        <v>1.5972222222222224E-2</v>
      </c>
      <c r="K13" s="9">
        <v>5</v>
      </c>
      <c r="L13" s="16">
        <f t="shared" ref="L13:L26" si="0">$H$12-H13</f>
        <v>17</v>
      </c>
      <c r="M13" s="17">
        <v>4.1666666666666664E-2</v>
      </c>
      <c r="N13" s="17">
        <f t="shared" ref="N13:N26" si="1">L13*M13</f>
        <v>0.70833333333333326</v>
      </c>
      <c r="O13" s="19">
        <f t="shared" ref="O13:O26" si="2">$I$12-I13</f>
        <v>0</v>
      </c>
      <c r="P13" s="20">
        <v>0.16666666666666666</v>
      </c>
      <c r="Q13" s="20">
        <f t="shared" ref="Q13:Q26" si="3">O13*P13</f>
        <v>0</v>
      </c>
      <c r="R13" s="9">
        <f t="shared" ref="R13:R26" si="4">$K$12-K13</f>
        <v>36</v>
      </c>
      <c r="S13" s="8">
        <v>6.9444444444444447E-4</v>
      </c>
      <c r="T13" s="8">
        <f t="shared" ref="T13:T26" si="5">R13*S13</f>
        <v>2.5000000000000001E-2</v>
      </c>
      <c r="U13" s="22">
        <f t="shared" ref="U13:U26" si="6">G13-F13</f>
        <v>5.5555555555555358E-2</v>
      </c>
      <c r="V13" s="22">
        <v>1</v>
      </c>
      <c r="W13" s="22">
        <f t="shared" ref="W13:W26" si="7">U13*V13</f>
        <v>5.5555555555555358E-2</v>
      </c>
      <c r="X13" s="8">
        <f t="shared" ref="X13:X26" si="8">N13+Q13+T13+W13</f>
        <v>0.78888888888888864</v>
      </c>
      <c r="Y13" s="23">
        <f t="shared" ref="Y13:Y26" si="9">F13+X13</f>
        <v>2.5388888888888888</v>
      </c>
      <c r="Z13" s="24">
        <v>1</v>
      </c>
      <c r="AA13" s="25">
        <f t="shared" ref="AA13:AA26" si="10">Y13/$Y$13</f>
        <v>1</v>
      </c>
    </row>
    <row r="14" spans="1:27" ht="44.25" customHeight="1">
      <c r="A14" s="6">
        <v>2</v>
      </c>
      <c r="B14" s="12" t="s">
        <v>42</v>
      </c>
      <c r="C14" s="12" t="s">
        <v>72</v>
      </c>
      <c r="D14" s="13" t="s">
        <v>103</v>
      </c>
      <c r="E14" s="7"/>
      <c r="F14" s="8">
        <v>1.75</v>
      </c>
      <c r="G14" s="8">
        <v>1.7715277777777776</v>
      </c>
      <c r="H14" s="9">
        <v>21</v>
      </c>
      <c r="I14" s="9">
        <v>1</v>
      </c>
      <c r="J14" s="8">
        <v>5.2777777777777778E-2</v>
      </c>
      <c r="K14" s="9">
        <v>11</v>
      </c>
      <c r="L14" s="16">
        <f t="shared" si="0"/>
        <v>21</v>
      </c>
      <c r="M14" s="17">
        <v>4.1666666666666664E-2</v>
      </c>
      <c r="N14" s="17">
        <f t="shared" si="1"/>
        <v>0.875</v>
      </c>
      <c r="O14" s="19">
        <f t="shared" si="2"/>
        <v>0</v>
      </c>
      <c r="P14" s="20">
        <v>0.16666666666666666</v>
      </c>
      <c r="Q14" s="20">
        <f t="shared" si="3"/>
        <v>0</v>
      </c>
      <c r="R14" s="9">
        <f t="shared" si="4"/>
        <v>30</v>
      </c>
      <c r="S14" s="8">
        <v>6.9444444444444447E-4</v>
      </c>
      <c r="T14" s="8">
        <f t="shared" si="5"/>
        <v>2.0833333333333336E-2</v>
      </c>
      <c r="U14" s="22">
        <f t="shared" si="6"/>
        <v>2.152777777777759E-2</v>
      </c>
      <c r="V14" s="22">
        <v>1</v>
      </c>
      <c r="W14" s="22">
        <f t="shared" si="7"/>
        <v>2.152777777777759E-2</v>
      </c>
      <c r="X14" s="8">
        <f t="shared" si="8"/>
        <v>0.91736111111111096</v>
      </c>
      <c r="Y14" s="23">
        <f t="shared" si="9"/>
        <v>2.6673611111111111</v>
      </c>
      <c r="Z14" s="24">
        <v>2</v>
      </c>
      <c r="AA14" s="25">
        <f t="shared" si="10"/>
        <v>1.050601750547046</v>
      </c>
    </row>
    <row r="15" spans="1:27" ht="44.25" customHeight="1">
      <c r="A15" s="6" t="s">
        <v>94</v>
      </c>
      <c r="B15" s="12" t="s">
        <v>58</v>
      </c>
      <c r="C15" s="12" t="s">
        <v>67</v>
      </c>
      <c r="D15" s="13" t="s">
        <v>62</v>
      </c>
      <c r="E15" s="7"/>
      <c r="F15" s="8">
        <v>1.75</v>
      </c>
      <c r="G15" s="8">
        <v>1.8111111111111109</v>
      </c>
      <c r="H15" s="9">
        <v>19</v>
      </c>
      <c r="I15" s="9">
        <v>1</v>
      </c>
      <c r="J15" s="8">
        <v>2.7083333333333334E-2</v>
      </c>
      <c r="K15" s="9">
        <v>0</v>
      </c>
      <c r="L15" s="16">
        <f t="shared" si="0"/>
        <v>23</v>
      </c>
      <c r="M15" s="17">
        <v>4.1666666666666664E-2</v>
      </c>
      <c r="N15" s="17">
        <f t="shared" si="1"/>
        <v>0.95833333333333326</v>
      </c>
      <c r="O15" s="19">
        <f t="shared" si="2"/>
        <v>0</v>
      </c>
      <c r="P15" s="20">
        <v>0.16666666666666666</v>
      </c>
      <c r="Q15" s="20">
        <f t="shared" si="3"/>
        <v>0</v>
      </c>
      <c r="R15" s="9">
        <f t="shared" si="4"/>
        <v>41</v>
      </c>
      <c r="S15" s="8">
        <v>6.9444444444444447E-4</v>
      </c>
      <c r="T15" s="8">
        <f t="shared" si="5"/>
        <v>2.8472222222222222E-2</v>
      </c>
      <c r="U15" s="22">
        <f t="shared" si="6"/>
        <v>6.1111111111110894E-2</v>
      </c>
      <c r="V15" s="22">
        <v>1</v>
      </c>
      <c r="W15" s="22">
        <f t="shared" si="7"/>
        <v>6.1111111111110894E-2</v>
      </c>
      <c r="X15" s="8">
        <f t="shared" si="8"/>
        <v>1.0479166666666664</v>
      </c>
      <c r="Y15" s="23">
        <f t="shared" si="9"/>
        <v>2.7979166666666666</v>
      </c>
      <c r="Z15" s="24">
        <v>3</v>
      </c>
      <c r="AA15" s="25">
        <f t="shared" si="10"/>
        <v>1.102024070021882</v>
      </c>
    </row>
    <row r="16" spans="1:27" ht="44.25" customHeight="1">
      <c r="A16" s="6">
        <v>4</v>
      </c>
      <c r="B16" s="12" t="s">
        <v>100</v>
      </c>
      <c r="C16" s="12" t="s">
        <v>66</v>
      </c>
      <c r="D16" s="13" t="s">
        <v>99</v>
      </c>
      <c r="E16" s="7"/>
      <c r="F16" s="8">
        <v>1.75</v>
      </c>
      <c r="G16" s="8">
        <v>1.8333333333333335</v>
      </c>
      <c r="H16" s="9">
        <v>18</v>
      </c>
      <c r="I16" s="9">
        <v>1</v>
      </c>
      <c r="J16" s="8">
        <v>2.0833333333333332E-2</v>
      </c>
      <c r="K16" s="9">
        <v>0</v>
      </c>
      <c r="L16" s="16">
        <f t="shared" si="0"/>
        <v>24</v>
      </c>
      <c r="M16" s="17">
        <v>4.1666666666666664E-2</v>
      </c>
      <c r="N16" s="17">
        <f t="shared" si="1"/>
        <v>1</v>
      </c>
      <c r="O16" s="19">
        <f t="shared" si="2"/>
        <v>0</v>
      </c>
      <c r="P16" s="20">
        <v>0.16666666666666666</v>
      </c>
      <c r="Q16" s="20">
        <f t="shared" si="3"/>
        <v>0</v>
      </c>
      <c r="R16" s="9">
        <f t="shared" si="4"/>
        <v>41</v>
      </c>
      <c r="S16" s="8">
        <v>6.9444444444444447E-4</v>
      </c>
      <c r="T16" s="8">
        <f t="shared" si="5"/>
        <v>2.8472222222222222E-2</v>
      </c>
      <c r="U16" s="22">
        <f t="shared" si="6"/>
        <v>8.3333333333333481E-2</v>
      </c>
      <c r="V16" s="22">
        <v>1</v>
      </c>
      <c r="W16" s="22">
        <f t="shared" si="7"/>
        <v>8.3333333333333481E-2</v>
      </c>
      <c r="X16" s="8">
        <f t="shared" si="8"/>
        <v>1.1118055555555557</v>
      </c>
      <c r="Y16" s="23">
        <f t="shared" si="9"/>
        <v>2.8618055555555557</v>
      </c>
      <c r="Z16" s="24">
        <v>4</v>
      </c>
      <c r="AA16" s="25">
        <f t="shared" si="10"/>
        <v>1.12718818380744</v>
      </c>
    </row>
    <row r="17" spans="1:27" ht="44.25" customHeight="1">
      <c r="A17" s="6">
        <v>5</v>
      </c>
      <c r="B17" s="12" t="s">
        <v>41</v>
      </c>
      <c r="C17" s="12" t="s">
        <v>74</v>
      </c>
      <c r="D17" s="13" t="s">
        <v>104</v>
      </c>
      <c r="E17" s="7"/>
      <c r="F17" s="8">
        <v>1.75</v>
      </c>
      <c r="G17" s="8">
        <v>1.8090277777777777</v>
      </c>
      <c r="H17" s="9">
        <v>17</v>
      </c>
      <c r="I17" s="9">
        <v>1</v>
      </c>
      <c r="J17" s="8">
        <v>2.2222222222222223E-2</v>
      </c>
      <c r="K17" s="9">
        <v>2</v>
      </c>
      <c r="L17" s="16">
        <f t="shared" si="0"/>
        <v>25</v>
      </c>
      <c r="M17" s="17">
        <v>4.1666666666666664E-2</v>
      </c>
      <c r="N17" s="17">
        <f t="shared" si="1"/>
        <v>1.0416666666666665</v>
      </c>
      <c r="O17" s="19">
        <f t="shared" si="2"/>
        <v>0</v>
      </c>
      <c r="P17" s="20">
        <v>0.16666666666666666</v>
      </c>
      <c r="Q17" s="20">
        <f t="shared" si="3"/>
        <v>0</v>
      </c>
      <c r="R17" s="9">
        <f t="shared" si="4"/>
        <v>39</v>
      </c>
      <c r="S17" s="8">
        <v>6.9444444444444447E-4</v>
      </c>
      <c r="T17" s="8">
        <f t="shared" si="5"/>
        <v>2.7083333333333334E-2</v>
      </c>
      <c r="U17" s="22">
        <f t="shared" si="6"/>
        <v>5.9027777777777679E-2</v>
      </c>
      <c r="V17" s="22">
        <v>1</v>
      </c>
      <c r="W17" s="22">
        <f t="shared" si="7"/>
        <v>5.9027777777777679E-2</v>
      </c>
      <c r="X17" s="8">
        <f t="shared" si="8"/>
        <v>1.1277777777777775</v>
      </c>
      <c r="Y17" s="23">
        <f t="shared" si="9"/>
        <v>2.8777777777777773</v>
      </c>
      <c r="Z17" s="24">
        <v>5</v>
      </c>
      <c r="AA17" s="25">
        <f t="shared" si="10"/>
        <v>1.1334792122538293</v>
      </c>
    </row>
    <row r="18" spans="1:27" ht="44.25" customHeight="1">
      <c r="A18" s="6">
        <v>6</v>
      </c>
      <c r="B18" s="12" t="s">
        <v>58</v>
      </c>
      <c r="C18" s="12" t="s">
        <v>69</v>
      </c>
      <c r="D18" s="13" t="s">
        <v>106</v>
      </c>
      <c r="E18" s="7"/>
      <c r="F18" s="8">
        <v>1.75</v>
      </c>
      <c r="G18" s="8">
        <v>1.8208333333333333</v>
      </c>
      <c r="H18" s="9">
        <v>16</v>
      </c>
      <c r="I18" s="9">
        <v>1</v>
      </c>
      <c r="J18" s="8">
        <v>3.4722222222222224E-2</v>
      </c>
      <c r="K18" s="9">
        <v>0</v>
      </c>
      <c r="L18" s="16">
        <f t="shared" si="0"/>
        <v>26</v>
      </c>
      <c r="M18" s="17">
        <v>4.1666666666666664E-2</v>
      </c>
      <c r="N18" s="17">
        <f t="shared" si="1"/>
        <v>1.0833333333333333</v>
      </c>
      <c r="O18" s="19">
        <f t="shared" si="2"/>
        <v>0</v>
      </c>
      <c r="P18" s="20">
        <v>0.16666666666666666</v>
      </c>
      <c r="Q18" s="20">
        <f t="shared" si="3"/>
        <v>0</v>
      </c>
      <c r="R18" s="9">
        <f t="shared" si="4"/>
        <v>41</v>
      </c>
      <c r="S18" s="8">
        <v>6.9444444444444447E-4</v>
      </c>
      <c r="T18" s="8">
        <f t="shared" si="5"/>
        <v>2.8472222222222222E-2</v>
      </c>
      <c r="U18" s="22">
        <f t="shared" si="6"/>
        <v>7.0833333333333304E-2</v>
      </c>
      <c r="V18" s="22">
        <v>1</v>
      </c>
      <c r="W18" s="22">
        <f t="shared" si="7"/>
        <v>7.0833333333333304E-2</v>
      </c>
      <c r="X18" s="8">
        <f t="shared" si="8"/>
        <v>1.1826388888888888</v>
      </c>
      <c r="Y18" s="23">
        <f t="shared" si="9"/>
        <v>2.9326388888888886</v>
      </c>
      <c r="Z18" s="24">
        <v>6</v>
      </c>
      <c r="AA18" s="25">
        <f t="shared" si="10"/>
        <v>1.1550875273522976</v>
      </c>
    </row>
    <row r="19" spans="1:27" ht="44.25" customHeight="1">
      <c r="A19" s="6">
        <v>7</v>
      </c>
      <c r="B19" s="12" t="s">
        <v>40</v>
      </c>
      <c r="C19" s="12" t="s">
        <v>68</v>
      </c>
      <c r="D19" s="13" t="s">
        <v>107</v>
      </c>
      <c r="E19" s="7"/>
      <c r="F19" s="8">
        <v>1.75</v>
      </c>
      <c r="G19" s="8">
        <v>1.7576388888888888</v>
      </c>
      <c r="H19" s="9">
        <v>18</v>
      </c>
      <c r="I19" s="9">
        <v>0</v>
      </c>
      <c r="J19" s="8">
        <v>0</v>
      </c>
      <c r="K19" s="9">
        <v>3</v>
      </c>
      <c r="L19" s="16">
        <f t="shared" si="0"/>
        <v>24</v>
      </c>
      <c r="M19" s="17">
        <v>4.1666666666666664E-2</v>
      </c>
      <c r="N19" s="17">
        <f t="shared" si="1"/>
        <v>1</v>
      </c>
      <c r="O19" s="19">
        <f t="shared" si="2"/>
        <v>1</v>
      </c>
      <c r="P19" s="20">
        <v>0.16666666666666666</v>
      </c>
      <c r="Q19" s="20">
        <f t="shared" si="3"/>
        <v>0.16666666666666666</v>
      </c>
      <c r="R19" s="9">
        <f t="shared" si="4"/>
        <v>38</v>
      </c>
      <c r="S19" s="8">
        <v>6.9444444444444447E-4</v>
      </c>
      <c r="T19" s="8">
        <f t="shared" si="5"/>
        <v>2.6388888888888889E-2</v>
      </c>
      <c r="U19" s="22">
        <f t="shared" si="6"/>
        <v>7.6388888888887507E-3</v>
      </c>
      <c r="V19" s="22">
        <v>1</v>
      </c>
      <c r="W19" s="22">
        <f t="shared" si="7"/>
        <v>7.6388888888887507E-3</v>
      </c>
      <c r="X19" s="8">
        <f t="shared" si="8"/>
        <v>1.2006944444444443</v>
      </c>
      <c r="Y19" s="23">
        <f t="shared" si="9"/>
        <v>2.9506944444444443</v>
      </c>
      <c r="Z19" s="24">
        <v>7</v>
      </c>
      <c r="AA19" s="25">
        <f t="shared" si="10"/>
        <v>1.1621991247264771</v>
      </c>
    </row>
    <row r="20" spans="1:27" ht="41.25" customHeight="1">
      <c r="A20" s="6">
        <v>8</v>
      </c>
      <c r="B20" s="12" t="s">
        <v>40</v>
      </c>
      <c r="C20" s="12" t="s">
        <v>63</v>
      </c>
      <c r="D20" s="13" t="s">
        <v>91</v>
      </c>
      <c r="E20" s="7"/>
      <c r="F20" s="8">
        <v>1.75</v>
      </c>
      <c r="G20" s="8">
        <v>1.7743055555555554</v>
      </c>
      <c r="H20" s="9">
        <v>14</v>
      </c>
      <c r="I20" s="9">
        <v>1</v>
      </c>
      <c r="J20" s="8">
        <v>5.9027777777777783E-2</v>
      </c>
      <c r="K20" s="9">
        <v>0</v>
      </c>
      <c r="L20" s="16">
        <f t="shared" si="0"/>
        <v>28</v>
      </c>
      <c r="M20" s="17">
        <v>4.1666666666666664E-2</v>
      </c>
      <c r="N20" s="17">
        <f t="shared" si="1"/>
        <v>1.1666666666666665</v>
      </c>
      <c r="O20" s="19">
        <f t="shared" si="2"/>
        <v>0</v>
      </c>
      <c r="P20" s="20">
        <v>0.16666666666666666</v>
      </c>
      <c r="Q20" s="20">
        <f t="shared" si="3"/>
        <v>0</v>
      </c>
      <c r="R20" s="9">
        <f t="shared" si="4"/>
        <v>41</v>
      </c>
      <c r="S20" s="8">
        <v>6.9444444444444447E-4</v>
      </c>
      <c r="T20" s="8">
        <f t="shared" si="5"/>
        <v>2.8472222222222222E-2</v>
      </c>
      <c r="U20" s="22">
        <f t="shared" si="6"/>
        <v>2.4305555555555358E-2</v>
      </c>
      <c r="V20" s="22">
        <v>1</v>
      </c>
      <c r="W20" s="22">
        <f t="shared" si="7"/>
        <v>2.4305555555555358E-2</v>
      </c>
      <c r="X20" s="8">
        <f t="shared" si="8"/>
        <v>1.2194444444444441</v>
      </c>
      <c r="Y20" s="23">
        <f t="shared" si="9"/>
        <v>2.9694444444444441</v>
      </c>
      <c r="Z20" s="24">
        <v>8</v>
      </c>
      <c r="AA20" s="25">
        <f t="shared" si="10"/>
        <v>1.1695842450765863</v>
      </c>
    </row>
    <row r="21" spans="1:27" ht="44.25" customHeight="1">
      <c r="A21" s="6">
        <v>9</v>
      </c>
      <c r="B21" s="12" t="s">
        <v>42</v>
      </c>
      <c r="C21" s="12" t="s">
        <v>64</v>
      </c>
      <c r="D21" s="13" t="s">
        <v>61</v>
      </c>
      <c r="E21" s="7"/>
      <c r="F21" s="8">
        <v>1.75</v>
      </c>
      <c r="G21" s="8">
        <v>1.7854166666666669</v>
      </c>
      <c r="H21" s="9">
        <v>11</v>
      </c>
      <c r="I21" s="9">
        <v>1</v>
      </c>
      <c r="J21" s="8">
        <v>2.9861111111111113E-2</v>
      </c>
      <c r="K21" s="9">
        <v>0</v>
      </c>
      <c r="L21" s="16">
        <f t="shared" si="0"/>
        <v>31</v>
      </c>
      <c r="M21" s="17">
        <v>4.1666666666666664E-2</v>
      </c>
      <c r="N21" s="17">
        <f t="shared" si="1"/>
        <v>1.2916666666666665</v>
      </c>
      <c r="O21" s="19">
        <f t="shared" si="2"/>
        <v>0</v>
      </c>
      <c r="P21" s="20">
        <v>0.16666666666666666</v>
      </c>
      <c r="Q21" s="20">
        <f t="shared" si="3"/>
        <v>0</v>
      </c>
      <c r="R21" s="9">
        <f t="shared" si="4"/>
        <v>41</v>
      </c>
      <c r="S21" s="8">
        <v>6.9444444444444447E-4</v>
      </c>
      <c r="T21" s="8">
        <f t="shared" si="5"/>
        <v>2.8472222222222222E-2</v>
      </c>
      <c r="U21" s="22">
        <f t="shared" si="6"/>
        <v>3.5416666666666874E-2</v>
      </c>
      <c r="V21" s="22">
        <v>1</v>
      </c>
      <c r="W21" s="22">
        <f t="shared" si="7"/>
        <v>3.5416666666666874E-2</v>
      </c>
      <c r="X21" s="8">
        <f t="shared" si="8"/>
        <v>1.3555555555555556</v>
      </c>
      <c r="Y21" s="23">
        <f t="shared" si="9"/>
        <v>3.1055555555555556</v>
      </c>
      <c r="Z21" s="24">
        <v>9</v>
      </c>
      <c r="AA21" s="25">
        <f t="shared" si="10"/>
        <v>1.2231947483588623</v>
      </c>
    </row>
    <row r="22" spans="1:27" ht="44.25" customHeight="1">
      <c r="A22" s="6">
        <v>10</v>
      </c>
      <c r="B22" s="12" t="s">
        <v>42</v>
      </c>
      <c r="C22" s="12" t="s">
        <v>65</v>
      </c>
      <c r="D22" s="13" t="s">
        <v>77</v>
      </c>
      <c r="E22" s="7"/>
      <c r="F22" s="8">
        <v>1.75</v>
      </c>
      <c r="G22" s="8">
        <v>1.8048611111111112</v>
      </c>
      <c r="H22" s="9">
        <v>11</v>
      </c>
      <c r="I22" s="9">
        <v>1</v>
      </c>
      <c r="J22" s="8">
        <v>1.5972222222222224E-2</v>
      </c>
      <c r="K22" s="9">
        <v>0</v>
      </c>
      <c r="L22" s="16">
        <f t="shared" si="0"/>
        <v>31</v>
      </c>
      <c r="M22" s="17">
        <v>4.1666666666666664E-2</v>
      </c>
      <c r="N22" s="17">
        <f t="shared" si="1"/>
        <v>1.2916666666666665</v>
      </c>
      <c r="O22" s="19">
        <f t="shared" si="2"/>
        <v>0</v>
      </c>
      <c r="P22" s="20">
        <v>0.16666666666666666</v>
      </c>
      <c r="Q22" s="20">
        <f t="shared" si="3"/>
        <v>0</v>
      </c>
      <c r="R22" s="9">
        <f t="shared" si="4"/>
        <v>41</v>
      </c>
      <c r="S22" s="8">
        <v>6.9444444444444447E-4</v>
      </c>
      <c r="T22" s="8">
        <f t="shared" si="5"/>
        <v>2.8472222222222222E-2</v>
      </c>
      <c r="U22" s="22">
        <f t="shared" si="6"/>
        <v>5.4861111111111249E-2</v>
      </c>
      <c r="V22" s="22">
        <v>1</v>
      </c>
      <c r="W22" s="22">
        <f t="shared" si="7"/>
        <v>5.4861111111111249E-2</v>
      </c>
      <c r="X22" s="8">
        <f t="shared" si="8"/>
        <v>1.375</v>
      </c>
      <c r="Y22" s="23">
        <f t="shared" si="9"/>
        <v>3.125</v>
      </c>
      <c r="Z22" s="24">
        <v>10</v>
      </c>
      <c r="AA22" s="25">
        <f t="shared" si="10"/>
        <v>1.2308533916849016</v>
      </c>
    </row>
    <row r="23" spans="1:27" ht="44.25" customHeight="1">
      <c r="A23" s="6">
        <v>11</v>
      </c>
      <c r="B23" s="12" t="s">
        <v>42</v>
      </c>
      <c r="C23" s="12" t="s">
        <v>73</v>
      </c>
      <c r="D23" s="13" t="s">
        <v>108</v>
      </c>
      <c r="E23" s="7"/>
      <c r="F23" s="8">
        <v>1.75</v>
      </c>
      <c r="G23" s="8">
        <v>1.8180555555555555</v>
      </c>
      <c r="H23" s="9">
        <v>7</v>
      </c>
      <c r="I23" s="9">
        <v>1</v>
      </c>
      <c r="J23" s="8">
        <v>6.2499999999999995E-3</v>
      </c>
      <c r="K23" s="9">
        <v>0</v>
      </c>
      <c r="L23" s="16">
        <f t="shared" si="0"/>
        <v>35</v>
      </c>
      <c r="M23" s="17">
        <v>4.1666666666666664E-2</v>
      </c>
      <c r="N23" s="17">
        <f t="shared" si="1"/>
        <v>1.4583333333333333</v>
      </c>
      <c r="O23" s="19">
        <f t="shared" si="2"/>
        <v>0</v>
      </c>
      <c r="P23" s="20">
        <v>0.16666666666666666</v>
      </c>
      <c r="Q23" s="20">
        <f t="shared" si="3"/>
        <v>0</v>
      </c>
      <c r="R23" s="9">
        <f t="shared" si="4"/>
        <v>41</v>
      </c>
      <c r="S23" s="8">
        <v>6.9444444444444447E-4</v>
      </c>
      <c r="T23" s="8">
        <f t="shared" si="5"/>
        <v>2.8472222222222222E-2</v>
      </c>
      <c r="U23" s="22">
        <f t="shared" si="6"/>
        <v>6.8055555555555536E-2</v>
      </c>
      <c r="V23" s="22">
        <v>1</v>
      </c>
      <c r="W23" s="22">
        <f t="shared" si="7"/>
        <v>6.8055555555555536E-2</v>
      </c>
      <c r="X23" s="8">
        <f t="shared" si="8"/>
        <v>1.554861111111111</v>
      </c>
      <c r="Y23" s="23">
        <f t="shared" si="9"/>
        <v>3.3048611111111112</v>
      </c>
      <c r="Z23" s="24">
        <v>11</v>
      </c>
      <c r="AA23" s="25">
        <f t="shared" si="10"/>
        <v>1.3016958424507661</v>
      </c>
    </row>
    <row r="24" spans="1:27" ht="44.25" customHeight="1">
      <c r="A24" s="6">
        <v>12</v>
      </c>
      <c r="B24" s="12" t="s">
        <v>60</v>
      </c>
      <c r="C24" s="12" t="s">
        <v>75</v>
      </c>
      <c r="D24" s="13" t="s">
        <v>98</v>
      </c>
      <c r="E24" s="7"/>
      <c r="F24" s="8">
        <v>1.75</v>
      </c>
      <c r="G24" s="8">
        <v>1.75</v>
      </c>
      <c r="H24" s="9">
        <v>9</v>
      </c>
      <c r="I24" s="9">
        <v>0</v>
      </c>
      <c r="J24" s="8">
        <v>0</v>
      </c>
      <c r="K24" s="9">
        <v>0</v>
      </c>
      <c r="L24" s="16">
        <f t="shared" si="0"/>
        <v>33</v>
      </c>
      <c r="M24" s="17">
        <v>4.1666666666666664E-2</v>
      </c>
      <c r="N24" s="17">
        <f t="shared" si="1"/>
        <v>1.375</v>
      </c>
      <c r="O24" s="19">
        <f t="shared" si="2"/>
        <v>1</v>
      </c>
      <c r="P24" s="20">
        <v>0.16666666666666666</v>
      </c>
      <c r="Q24" s="20">
        <f t="shared" si="3"/>
        <v>0.16666666666666666</v>
      </c>
      <c r="R24" s="9">
        <f t="shared" si="4"/>
        <v>41</v>
      </c>
      <c r="S24" s="8">
        <v>6.9444444444444447E-4</v>
      </c>
      <c r="T24" s="8">
        <f t="shared" si="5"/>
        <v>2.8472222222222222E-2</v>
      </c>
      <c r="U24" s="22">
        <f t="shared" si="6"/>
        <v>0</v>
      </c>
      <c r="V24" s="22">
        <v>1</v>
      </c>
      <c r="W24" s="22">
        <f t="shared" si="7"/>
        <v>0</v>
      </c>
      <c r="X24" s="8">
        <f t="shared" si="8"/>
        <v>1.570138888888889</v>
      </c>
      <c r="Y24" s="23">
        <f t="shared" si="9"/>
        <v>3.3201388888888888</v>
      </c>
      <c r="Z24" s="24">
        <v>12</v>
      </c>
      <c r="AA24" s="25">
        <f t="shared" si="10"/>
        <v>1.3077133479212253</v>
      </c>
    </row>
    <row r="25" spans="1:27" ht="44.25" customHeight="1">
      <c r="A25" s="6">
        <v>13</v>
      </c>
      <c r="B25" s="12" t="s">
        <v>42</v>
      </c>
      <c r="C25" s="12" t="s">
        <v>50</v>
      </c>
      <c r="D25" s="13" t="s">
        <v>110</v>
      </c>
      <c r="E25" s="7"/>
      <c r="F25" s="8">
        <v>1.75</v>
      </c>
      <c r="G25" s="8">
        <v>1.7715277777777776</v>
      </c>
      <c r="H25" s="9">
        <v>9</v>
      </c>
      <c r="I25" s="9">
        <v>0</v>
      </c>
      <c r="J25" s="8">
        <v>0</v>
      </c>
      <c r="K25" s="9">
        <v>0</v>
      </c>
      <c r="L25" s="16">
        <f t="shared" si="0"/>
        <v>33</v>
      </c>
      <c r="M25" s="17">
        <v>4.1666666666666664E-2</v>
      </c>
      <c r="N25" s="17">
        <f t="shared" si="1"/>
        <v>1.375</v>
      </c>
      <c r="O25" s="19">
        <f t="shared" si="2"/>
        <v>1</v>
      </c>
      <c r="P25" s="20">
        <v>0.16666666666666666</v>
      </c>
      <c r="Q25" s="20">
        <f t="shared" si="3"/>
        <v>0.16666666666666666</v>
      </c>
      <c r="R25" s="9">
        <f t="shared" si="4"/>
        <v>41</v>
      </c>
      <c r="S25" s="8">
        <v>6.9444444444444447E-4</v>
      </c>
      <c r="T25" s="8">
        <f t="shared" si="5"/>
        <v>2.8472222222222222E-2</v>
      </c>
      <c r="U25" s="22">
        <f t="shared" si="6"/>
        <v>2.152777777777759E-2</v>
      </c>
      <c r="V25" s="22">
        <v>1</v>
      </c>
      <c r="W25" s="22">
        <f t="shared" si="7"/>
        <v>2.152777777777759E-2</v>
      </c>
      <c r="X25" s="8">
        <f t="shared" si="8"/>
        <v>1.5916666666666666</v>
      </c>
      <c r="Y25" s="23">
        <f t="shared" si="9"/>
        <v>3.3416666666666668</v>
      </c>
      <c r="Z25" s="24">
        <v>13</v>
      </c>
      <c r="AA25" s="25">
        <f t="shared" si="10"/>
        <v>1.3161925601750548</v>
      </c>
    </row>
    <row r="26" spans="1:27" ht="44.25" customHeight="1">
      <c r="A26" s="6" t="s">
        <v>95</v>
      </c>
      <c r="B26" s="12" t="s">
        <v>40</v>
      </c>
      <c r="C26" s="12" t="s">
        <v>71</v>
      </c>
      <c r="D26" s="13" t="s">
        <v>109</v>
      </c>
      <c r="E26" s="7"/>
      <c r="F26" s="8">
        <v>1.75</v>
      </c>
      <c r="G26" s="8">
        <v>1.8340277777777776</v>
      </c>
      <c r="H26" s="9">
        <v>6</v>
      </c>
      <c r="I26" s="9">
        <v>1</v>
      </c>
      <c r="J26" s="8">
        <v>1.9444444444444445E-2</v>
      </c>
      <c r="K26" s="9">
        <v>0</v>
      </c>
      <c r="L26" s="16">
        <f t="shared" si="0"/>
        <v>36</v>
      </c>
      <c r="M26" s="17">
        <v>4.1666666666666664E-2</v>
      </c>
      <c r="N26" s="17">
        <f t="shared" si="1"/>
        <v>1.5</v>
      </c>
      <c r="O26" s="19">
        <f t="shared" si="2"/>
        <v>0</v>
      </c>
      <c r="P26" s="20">
        <v>0.16666666666666666</v>
      </c>
      <c r="Q26" s="20">
        <f t="shared" si="3"/>
        <v>0</v>
      </c>
      <c r="R26" s="9">
        <f t="shared" si="4"/>
        <v>41</v>
      </c>
      <c r="S26" s="8">
        <v>6.9444444444444447E-4</v>
      </c>
      <c r="T26" s="8">
        <f t="shared" si="5"/>
        <v>2.8472222222222222E-2</v>
      </c>
      <c r="U26" s="22">
        <f t="shared" si="6"/>
        <v>8.402777777777759E-2</v>
      </c>
      <c r="V26" s="22">
        <v>1</v>
      </c>
      <c r="W26" s="22">
        <f t="shared" si="7"/>
        <v>8.402777777777759E-2</v>
      </c>
      <c r="X26" s="8">
        <f t="shared" si="8"/>
        <v>1.6124999999999998</v>
      </c>
      <c r="Y26" s="23">
        <f t="shared" si="9"/>
        <v>3.3624999999999998</v>
      </c>
      <c r="Z26" s="24">
        <v>14</v>
      </c>
      <c r="AA26" s="25">
        <f t="shared" si="10"/>
        <v>1.324398249452954</v>
      </c>
    </row>
    <row r="27" spans="1:27">
      <c r="B27" s="1" t="s">
        <v>93</v>
      </c>
    </row>
    <row r="28" spans="1:27">
      <c r="B28" s="1" t="s">
        <v>24</v>
      </c>
      <c r="I28" s="1" t="s">
        <v>87</v>
      </c>
    </row>
    <row r="30" spans="1:27">
      <c r="B30" s="1" t="s">
        <v>25</v>
      </c>
      <c r="I30" s="1" t="s">
        <v>86</v>
      </c>
    </row>
  </sheetData>
  <autoFilter ref="A12:AA12">
    <sortState ref="A15:AA26">
      <sortCondition ref="Y12"/>
    </sortState>
  </autoFilter>
  <mergeCells count="21">
    <mergeCell ref="F10:F12"/>
    <mergeCell ref="A1:W1"/>
    <mergeCell ref="A2:W2"/>
    <mergeCell ref="A4:W4"/>
    <mergeCell ref="A6:W6"/>
    <mergeCell ref="A8:W8"/>
    <mergeCell ref="A10:A12"/>
    <mergeCell ref="B10:B12"/>
    <mergeCell ref="C10:C12"/>
    <mergeCell ref="D10:D12"/>
    <mergeCell ref="E10:E12"/>
    <mergeCell ref="Y10:Y12"/>
    <mergeCell ref="Z10:Z12"/>
    <mergeCell ref="AA10:AA12"/>
    <mergeCell ref="X11:X12"/>
    <mergeCell ref="G10:G12"/>
    <mergeCell ref="H10:H11"/>
    <mergeCell ref="I10:I11"/>
    <mergeCell ref="J10:J11"/>
    <mergeCell ref="K10:K11"/>
    <mergeCell ref="L10:X1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opLeftCell="A2" workbookViewId="0">
      <selection activeCell="A2" sqref="A1:XFD1048576"/>
    </sheetView>
  </sheetViews>
  <sheetFormatPr defaultColWidth="5" defaultRowHeight="15"/>
  <cols>
    <col min="1" max="1" width="3.42578125" style="1" customWidth="1"/>
    <col min="2" max="2" width="26.42578125" style="1" customWidth="1"/>
    <col min="3" max="3" width="25.42578125" style="1" customWidth="1"/>
    <col min="4" max="4" width="38.28515625" style="1" customWidth="1"/>
    <col min="5" max="5" width="5.5703125" style="1" hidden="1" customWidth="1"/>
    <col min="6" max="6" width="9.7109375" style="1" hidden="1" customWidth="1"/>
    <col min="7" max="7" width="8.85546875" style="1" customWidth="1"/>
    <col min="8" max="8" width="8.85546875" style="1" bestFit="1" customWidth="1"/>
    <col min="9" max="9" width="7.85546875" style="1" bestFit="1" customWidth="1"/>
    <col min="10" max="10" width="13.85546875" style="1" customWidth="1"/>
    <col min="11" max="11" width="7" style="1" customWidth="1"/>
    <col min="12" max="12" width="0.28515625" style="1" customWidth="1"/>
    <col min="13" max="13" width="6.85546875" style="1" hidden="1" customWidth="1"/>
    <col min="14" max="14" width="7.85546875" style="1" hidden="1" customWidth="1"/>
    <col min="15" max="15" width="6" style="1" hidden="1" customWidth="1"/>
    <col min="16" max="17" width="7.85546875" style="1" hidden="1" customWidth="1"/>
    <col min="18" max="18" width="4.85546875" style="1" hidden="1" customWidth="1"/>
    <col min="19" max="20" width="7.85546875" style="1" hidden="1" customWidth="1"/>
    <col min="21" max="21" width="6.85546875" style="1" hidden="1" customWidth="1"/>
    <col min="22" max="23" width="7.85546875" style="1" hidden="1" customWidth="1"/>
    <col min="24" max="24" width="11.140625" style="1" hidden="1" customWidth="1"/>
    <col min="25" max="25" width="10.7109375" style="1" customWidth="1"/>
    <col min="26" max="26" width="6.85546875" style="1" bestFit="1" customWidth="1"/>
    <col min="27" max="27" width="9" style="1" customWidth="1"/>
    <col min="28" max="28" width="14.85546875" style="1" hidden="1" customWidth="1"/>
    <col min="29" max="29" width="15.28515625" style="1" customWidth="1"/>
    <col min="30" max="16384" width="5" style="1"/>
  </cols>
  <sheetData>
    <row r="1" spans="1:29" ht="2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9" ht="2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9" ht="9" customHeight="1"/>
    <row r="4" spans="1:29" ht="27.7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9" ht="2.25" customHeight="1"/>
    <row r="6" spans="1:29" s="2" customFormat="1" ht="23.25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9" ht="3.75" customHeight="1"/>
    <row r="8" spans="1:29">
      <c r="A8" s="78" t="s">
        <v>27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9" s="3" customFormat="1" ht="12.75">
      <c r="A9" s="3" t="s">
        <v>101</v>
      </c>
      <c r="E9" s="3" t="s">
        <v>3</v>
      </c>
      <c r="AA9" s="14" t="s">
        <v>28</v>
      </c>
    </row>
    <row r="10" spans="1:29" s="4" customFormat="1" ht="14.25" customHeight="1">
      <c r="A10" s="92" t="s">
        <v>4</v>
      </c>
      <c r="B10" s="88" t="s">
        <v>29</v>
      </c>
      <c r="C10" s="88" t="s">
        <v>30</v>
      </c>
      <c r="D10" s="88" t="s">
        <v>5</v>
      </c>
      <c r="E10" s="88" t="s">
        <v>6</v>
      </c>
      <c r="F10" s="88" t="s">
        <v>81</v>
      </c>
      <c r="G10" s="88" t="s">
        <v>82</v>
      </c>
      <c r="H10" s="89" t="s">
        <v>78</v>
      </c>
      <c r="I10" s="89" t="s">
        <v>80</v>
      </c>
      <c r="J10" s="89" t="s">
        <v>79</v>
      </c>
      <c r="K10" s="89" t="s">
        <v>18</v>
      </c>
      <c r="L10" s="91" t="s">
        <v>7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7" t="s">
        <v>8</v>
      </c>
      <c r="Z10" s="97" t="s">
        <v>9</v>
      </c>
      <c r="AA10" s="97" t="s">
        <v>10</v>
      </c>
      <c r="AB10" s="88" t="s">
        <v>11</v>
      </c>
      <c r="AC10" s="88" t="s">
        <v>12</v>
      </c>
    </row>
    <row r="11" spans="1:29" s="4" customFormat="1" ht="15.75" customHeight="1">
      <c r="A11" s="93"/>
      <c r="B11" s="88"/>
      <c r="C11" s="88"/>
      <c r="D11" s="88"/>
      <c r="E11" s="88"/>
      <c r="F11" s="88"/>
      <c r="G11" s="88"/>
      <c r="H11" s="90"/>
      <c r="I11" s="90"/>
      <c r="J11" s="90"/>
      <c r="K11" s="90"/>
      <c r="L11" s="15" t="s">
        <v>13</v>
      </c>
      <c r="M11" s="15" t="s">
        <v>14</v>
      </c>
      <c r="N11" s="15" t="s">
        <v>89</v>
      </c>
      <c r="O11" s="18" t="s">
        <v>15</v>
      </c>
      <c r="P11" s="18" t="s">
        <v>16</v>
      </c>
      <c r="Q11" s="18" t="s">
        <v>17</v>
      </c>
      <c r="R11" s="5" t="s">
        <v>18</v>
      </c>
      <c r="S11" s="5" t="s">
        <v>19</v>
      </c>
      <c r="T11" s="5" t="s">
        <v>20</v>
      </c>
      <c r="U11" s="21" t="s">
        <v>21</v>
      </c>
      <c r="V11" s="21" t="s">
        <v>22</v>
      </c>
      <c r="W11" s="21" t="s">
        <v>23</v>
      </c>
      <c r="X11" s="88" t="s">
        <v>83</v>
      </c>
      <c r="Y11" s="97"/>
      <c r="Z11" s="97"/>
      <c r="AA11" s="97"/>
      <c r="AB11" s="88"/>
      <c r="AC11" s="88"/>
    </row>
    <row r="12" spans="1:29" s="4" customFormat="1" ht="15.75" customHeight="1">
      <c r="A12" s="94"/>
      <c r="B12" s="88"/>
      <c r="C12" s="88"/>
      <c r="D12" s="88"/>
      <c r="E12" s="88"/>
      <c r="F12" s="88"/>
      <c r="G12" s="88"/>
      <c r="H12" s="5">
        <v>42</v>
      </c>
      <c r="I12" s="5">
        <v>1</v>
      </c>
      <c r="J12" s="5"/>
      <c r="K12" s="5">
        <v>41</v>
      </c>
      <c r="L12" s="15">
        <v>41</v>
      </c>
      <c r="M12" s="15"/>
      <c r="N12" s="15"/>
      <c r="O12" s="18">
        <v>1</v>
      </c>
      <c r="P12" s="18"/>
      <c r="Q12" s="18">
        <v>1</v>
      </c>
      <c r="R12" s="5">
        <v>41</v>
      </c>
      <c r="S12" s="5"/>
      <c r="T12" s="5"/>
      <c r="U12" s="21">
        <v>1</v>
      </c>
      <c r="V12" s="21"/>
      <c r="W12" s="21"/>
      <c r="X12" s="88"/>
      <c r="Y12" s="97"/>
      <c r="Z12" s="97"/>
      <c r="AA12" s="97"/>
      <c r="AB12" s="88"/>
      <c r="AC12" s="88"/>
    </row>
    <row r="13" spans="1:29" ht="33.75" customHeight="1">
      <c r="A13" s="6">
        <v>1</v>
      </c>
      <c r="B13" s="12" t="s">
        <v>41</v>
      </c>
      <c r="C13" s="12" t="s">
        <v>52</v>
      </c>
      <c r="D13" s="13" t="s">
        <v>85</v>
      </c>
      <c r="E13" s="7"/>
      <c r="F13" s="8">
        <v>1.75</v>
      </c>
      <c r="G13" s="8">
        <v>1.8013888888888889</v>
      </c>
      <c r="H13" s="9">
        <v>28</v>
      </c>
      <c r="I13" s="9">
        <v>1</v>
      </c>
      <c r="J13" s="8">
        <v>2.4305555555555556E-2</v>
      </c>
      <c r="K13" s="9">
        <v>0</v>
      </c>
      <c r="L13" s="16">
        <f t="shared" ref="L13:L28" si="0">$H$12-H13</f>
        <v>14</v>
      </c>
      <c r="M13" s="17">
        <v>4.1666666666666664E-2</v>
      </c>
      <c r="N13" s="17">
        <f t="shared" ref="N13:N28" si="1">L13*M13</f>
        <v>0.58333333333333326</v>
      </c>
      <c r="O13" s="19">
        <f t="shared" ref="O13:O28" si="2">$I$12-I13</f>
        <v>0</v>
      </c>
      <c r="P13" s="20">
        <v>0.16666666666666666</v>
      </c>
      <c r="Q13" s="20">
        <f t="shared" ref="Q13:Q28" si="3">O13*P13</f>
        <v>0</v>
      </c>
      <c r="R13" s="9">
        <f t="shared" ref="R13:R28" si="4">$K$12-K13</f>
        <v>41</v>
      </c>
      <c r="S13" s="8">
        <v>6.9444444444444447E-4</v>
      </c>
      <c r="T13" s="8">
        <f t="shared" ref="T13:T28" si="5">R13*S13</f>
        <v>2.8472222222222222E-2</v>
      </c>
      <c r="U13" s="22">
        <f t="shared" ref="U13:U28" si="6">G13-F13</f>
        <v>5.1388888888888928E-2</v>
      </c>
      <c r="V13" s="22">
        <v>6.9444444444444447E-4</v>
      </c>
      <c r="W13" s="22">
        <f t="shared" ref="W13:W26" si="7">U13</f>
        <v>5.1388888888888928E-2</v>
      </c>
      <c r="X13" s="8">
        <f t="shared" ref="X13:X28" si="8">N13+Q13+T13+W13</f>
        <v>0.66319444444444442</v>
      </c>
      <c r="Y13" s="23">
        <f t="shared" ref="Y13:Y28" si="9">F13+X13</f>
        <v>2.4131944444444446</v>
      </c>
      <c r="Z13" s="24">
        <v>1</v>
      </c>
      <c r="AA13" s="25">
        <f>Y13/$Y$13</f>
        <v>1</v>
      </c>
      <c r="AB13" s="11"/>
      <c r="AC13" s="11"/>
    </row>
    <row r="14" spans="1:29" ht="33.75" customHeight="1">
      <c r="A14" s="6">
        <v>2</v>
      </c>
      <c r="B14" s="12" t="s">
        <v>39</v>
      </c>
      <c r="C14" s="12" t="s">
        <v>31</v>
      </c>
      <c r="D14" s="13" t="s">
        <v>43</v>
      </c>
      <c r="E14" s="7"/>
      <c r="F14" s="8">
        <v>1.75</v>
      </c>
      <c r="G14" s="8">
        <v>1.8111111111111109</v>
      </c>
      <c r="H14" s="9">
        <v>26</v>
      </c>
      <c r="I14" s="9">
        <v>1</v>
      </c>
      <c r="J14" s="8">
        <v>1.4583333333333332E-2</v>
      </c>
      <c r="K14" s="9">
        <v>4</v>
      </c>
      <c r="L14" s="16">
        <f t="shared" ref="L14" si="10">$H$12-H14</f>
        <v>16</v>
      </c>
      <c r="M14" s="17">
        <v>4.1666666666666664E-2</v>
      </c>
      <c r="N14" s="17">
        <f t="shared" ref="N14" si="11">L14*M14</f>
        <v>0.66666666666666663</v>
      </c>
      <c r="O14" s="19">
        <f t="shared" ref="O14" si="12">$I$12-I14</f>
        <v>0</v>
      </c>
      <c r="P14" s="20">
        <v>0.16666666666666666</v>
      </c>
      <c r="Q14" s="20">
        <f t="shared" ref="Q14" si="13">O14*P14</f>
        <v>0</v>
      </c>
      <c r="R14" s="9">
        <f t="shared" ref="R14" si="14">$K$12-K14</f>
        <v>37</v>
      </c>
      <c r="S14" s="8">
        <v>6.9444444444444447E-4</v>
      </c>
      <c r="T14" s="8">
        <f t="shared" ref="T14" si="15">R14*S14</f>
        <v>2.5694444444444447E-2</v>
      </c>
      <c r="U14" s="22">
        <f t="shared" ref="U14" si="16">G14-F14</f>
        <v>6.1111111111110894E-2</v>
      </c>
      <c r="V14" s="22">
        <v>6.9444444444444447E-4</v>
      </c>
      <c r="W14" s="22">
        <f t="shared" ref="W14" si="17">U14</f>
        <v>6.1111111111110894E-2</v>
      </c>
      <c r="X14" s="8">
        <f t="shared" ref="X14" si="18">N14+Q14+T14+W14</f>
        <v>0.75347222222222199</v>
      </c>
      <c r="Y14" s="23">
        <f t="shared" ref="Y14" si="19">F14+X14</f>
        <v>2.5034722222222219</v>
      </c>
      <c r="Z14" s="24">
        <v>2</v>
      </c>
      <c r="AA14" s="25">
        <f t="shared" ref="AA14" si="20">Y14/$Y$13</f>
        <v>1.0374100719424457</v>
      </c>
      <c r="AB14" s="10"/>
      <c r="AC14" s="10"/>
    </row>
    <row r="15" spans="1:29" ht="33.75" customHeight="1">
      <c r="A15" s="6">
        <v>3</v>
      </c>
      <c r="B15" s="12" t="s">
        <v>42</v>
      </c>
      <c r="C15" s="12" t="s">
        <v>36</v>
      </c>
      <c r="D15" s="13" t="s">
        <v>46</v>
      </c>
      <c r="E15" s="7"/>
      <c r="F15" s="8">
        <v>1.75</v>
      </c>
      <c r="G15" s="8">
        <v>1.7770833333333331</v>
      </c>
      <c r="H15" s="9">
        <v>25</v>
      </c>
      <c r="I15" s="9">
        <v>1</v>
      </c>
      <c r="J15" s="8">
        <v>2.7083333333333334E-2</v>
      </c>
      <c r="K15" s="9">
        <v>4</v>
      </c>
      <c r="L15" s="16">
        <f t="shared" si="0"/>
        <v>17</v>
      </c>
      <c r="M15" s="17">
        <v>4.1666666666666664E-2</v>
      </c>
      <c r="N15" s="17">
        <f t="shared" si="1"/>
        <v>0.70833333333333326</v>
      </c>
      <c r="O15" s="19">
        <f t="shared" si="2"/>
        <v>0</v>
      </c>
      <c r="P15" s="20">
        <v>0.16666666666666666</v>
      </c>
      <c r="Q15" s="20">
        <f t="shared" si="3"/>
        <v>0</v>
      </c>
      <c r="R15" s="9">
        <f t="shared" si="4"/>
        <v>37</v>
      </c>
      <c r="S15" s="8">
        <v>6.9444444444444447E-4</v>
      </c>
      <c r="T15" s="8">
        <f t="shared" si="5"/>
        <v>2.5694444444444447E-2</v>
      </c>
      <c r="U15" s="22">
        <f t="shared" si="6"/>
        <v>2.7083333333333126E-2</v>
      </c>
      <c r="V15" s="22">
        <v>6.9444444444444447E-4</v>
      </c>
      <c r="W15" s="22">
        <f t="shared" si="7"/>
        <v>2.7083333333333126E-2</v>
      </c>
      <c r="X15" s="8">
        <f t="shared" si="8"/>
        <v>0.76111111111111085</v>
      </c>
      <c r="Y15" s="23">
        <f t="shared" si="9"/>
        <v>2.5111111111111111</v>
      </c>
      <c r="Z15" s="24">
        <v>3</v>
      </c>
      <c r="AA15" s="25">
        <f t="shared" ref="AA15:AA28" si="21">Y15/$Y$13</f>
        <v>1.0405755395683451</v>
      </c>
      <c r="AB15" s="10"/>
      <c r="AC15" s="10"/>
    </row>
    <row r="16" spans="1:29" ht="33.75" customHeight="1">
      <c r="A16" s="6">
        <v>4</v>
      </c>
      <c r="B16" s="12" t="s">
        <v>42</v>
      </c>
      <c r="C16" s="12" t="s">
        <v>37</v>
      </c>
      <c r="D16" s="13" t="s">
        <v>47</v>
      </c>
      <c r="E16" s="7"/>
      <c r="F16" s="8">
        <v>1.75</v>
      </c>
      <c r="G16" s="8">
        <v>1.7826388888888891</v>
      </c>
      <c r="H16" s="9">
        <v>23</v>
      </c>
      <c r="I16" s="9">
        <v>1</v>
      </c>
      <c r="J16" s="8">
        <v>2.4999999999999998E-2</v>
      </c>
      <c r="K16" s="9">
        <v>2</v>
      </c>
      <c r="L16" s="16">
        <f t="shared" si="0"/>
        <v>19</v>
      </c>
      <c r="M16" s="17">
        <v>4.1666666666666664E-2</v>
      </c>
      <c r="N16" s="17">
        <f t="shared" si="1"/>
        <v>0.79166666666666663</v>
      </c>
      <c r="O16" s="19">
        <f t="shared" si="2"/>
        <v>0</v>
      </c>
      <c r="P16" s="20">
        <v>0.16666666666666666</v>
      </c>
      <c r="Q16" s="20">
        <f t="shared" si="3"/>
        <v>0</v>
      </c>
      <c r="R16" s="9">
        <f t="shared" si="4"/>
        <v>39</v>
      </c>
      <c r="S16" s="8">
        <v>6.9444444444444447E-4</v>
      </c>
      <c r="T16" s="8">
        <f t="shared" si="5"/>
        <v>2.7083333333333334E-2</v>
      </c>
      <c r="U16" s="22">
        <f t="shared" si="6"/>
        <v>3.2638888888889106E-2</v>
      </c>
      <c r="V16" s="22">
        <v>6.9444444444444447E-4</v>
      </c>
      <c r="W16" s="22">
        <f t="shared" si="7"/>
        <v>3.2638888888889106E-2</v>
      </c>
      <c r="X16" s="8">
        <f t="shared" si="8"/>
        <v>0.85138888888888908</v>
      </c>
      <c r="Y16" s="23">
        <f t="shared" si="9"/>
        <v>2.6013888888888892</v>
      </c>
      <c r="Z16" s="24">
        <v>4</v>
      </c>
      <c r="AA16" s="25">
        <f t="shared" si="21"/>
        <v>1.0779856115107913</v>
      </c>
      <c r="AB16" s="11"/>
      <c r="AC16" s="11"/>
    </row>
    <row r="17" spans="1:29" ht="33.75" customHeight="1">
      <c r="A17" s="6">
        <v>5</v>
      </c>
      <c r="B17" s="12" t="s">
        <v>42</v>
      </c>
      <c r="C17" s="12" t="s">
        <v>38</v>
      </c>
      <c r="D17" s="13" t="s">
        <v>48</v>
      </c>
      <c r="E17" s="7"/>
      <c r="F17" s="8">
        <v>1.75</v>
      </c>
      <c r="G17" s="8">
        <v>1.75</v>
      </c>
      <c r="H17" s="9">
        <v>18</v>
      </c>
      <c r="I17" s="9">
        <v>1</v>
      </c>
      <c r="J17" s="8">
        <v>1.3194444444444444E-2</v>
      </c>
      <c r="K17" s="9">
        <v>0</v>
      </c>
      <c r="L17" s="16">
        <f t="shared" si="0"/>
        <v>24</v>
      </c>
      <c r="M17" s="17">
        <v>4.1666666666666664E-2</v>
      </c>
      <c r="N17" s="17">
        <f t="shared" si="1"/>
        <v>1</v>
      </c>
      <c r="O17" s="19">
        <f t="shared" si="2"/>
        <v>0</v>
      </c>
      <c r="P17" s="20">
        <v>0.16666666666666666</v>
      </c>
      <c r="Q17" s="20">
        <f t="shared" si="3"/>
        <v>0</v>
      </c>
      <c r="R17" s="9">
        <f t="shared" si="4"/>
        <v>41</v>
      </c>
      <c r="S17" s="8">
        <v>6.9444444444444447E-4</v>
      </c>
      <c r="T17" s="8">
        <f t="shared" si="5"/>
        <v>2.8472222222222222E-2</v>
      </c>
      <c r="U17" s="22">
        <f t="shared" si="6"/>
        <v>0</v>
      </c>
      <c r="V17" s="22">
        <v>6.9444444444444447E-4</v>
      </c>
      <c r="W17" s="22">
        <f t="shared" si="7"/>
        <v>0</v>
      </c>
      <c r="X17" s="8">
        <f t="shared" si="8"/>
        <v>1.0284722222222222</v>
      </c>
      <c r="Y17" s="23">
        <f t="shared" si="9"/>
        <v>2.7784722222222222</v>
      </c>
      <c r="Z17" s="24">
        <v>5</v>
      </c>
      <c r="AA17" s="25">
        <f t="shared" si="21"/>
        <v>1.15136690647482</v>
      </c>
      <c r="AB17" s="11"/>
      <c r="AC17" s="11"/>
    </row>
    <row r="18" spans="1:29" ht="33.75" customHeight="1">
      <c r="A18" s="6">
        <v>6</v>
      </c>
      <c r="B18" s="12" t="s">
        <v>40</v>
      </c>
      <c r="C18" s="12" t="s">
        <v>96</v>
      </c>
      <c r="D18" s="13" t="s">
        <v>97</v>
      </c>
      <c r="E18" s="7"/>
      <c r="F18" s="8">
        <v>1.75</v>
      </c>
      <c r="G18" s="8">
        <v>1.7805555555555554</v>
      </c>
      <c r="H18" s="9">
        <v>13</v>
      </c>
      <c r="I18" s="9">
        <v>1</v>
      </c>
      <c r="J18" s="8">
        <v>3.2638888888888891E-2</v>
      </c>
      <c r="K18" s="9">
        <v>0</v>
      </c>
      <c r="L18" s="16">
        <f t="shared" si="0"/>
        <v>29</v>
      </c>
      <c r="M18" s="17">
        <v>4.1666666666666664E-2</v>
      </c>
      <c r="N18" s="17">
        <f t="shared" si="1"/>
        <v>1.2083333333333333</v>
      </c>
      <c r="O18" s="19">
        <f t="shared" si="2"/>
        <v>0</v>
      </c>
      <c r="P18" s="20">
        <v>0.16666666666666666</v>
      </c>
      <c r="Q18" s="20">
        <f t="shared" si="3"/>
        <v>0</v>
      </c>
      <c r="R18" s="9">
        <f t="shared" si="4"/>
        <v>41</v>
      </c>
      <c r="S18" s="8">
        <v>6.9444444444444447E-4</v>
      </c>
      <c r="T18" s="8">
        <f t="shared" si="5"/>
        <v>2.8472222222222222E-2</v>
      </c>
      <c r="U18" s="22">
        <f t="shared" si="6"/>
        <v>3.0555555555555447E-2</v>
      </c>
      <c r="V18" s="22">
        <v>6.9444444444444447E-4</v>
      </c>
      <c r="W18" s="22">
        <f t="shared" si="7"/>
        <v>3.0555555555555447E-2</v>
      </c>
      <c r="X18" s="8">
        <f t="shared" si="8"/>
        <v>1.2673611111111109</v>
      </c>
      <c r="Y18" s="23">
        <f t="shared" si="9"/>
        <v>3.0173611111111107</v>
      </c>
      <c r="Z18" s="24">
        <v>6</v>
      </c>
      <c r="AA18" s="25">
        <f t="shared" si="21"/>
        <v>1.2503597122302155</v>
      </c>
      <c r="AB18" s="11"/>
      <c r="AC18" s="11"/>
    </row>
    <row r="19" spans="1:29" ht="33.75" customHeight="1">
      <c r="A19" s="6">
        <v>7</v>
      </c>
      <c r="B19" s="12" t="s">
        <v>58</v>
      </c>
      <c r="C19" s="12" t="s">
        <v>51</v>
      </c>
      <c r="D19" s="13" t="s">
        <v>105</v>
      </c>
      <c r="E19" s="7"/>
      <c r="F19" s="8">
        <v>1.75</v>
      </c>
      <c r="G19" s="8">
        <v>1.776388888888889</v>
      </c>
      <c r="H19" s="9">
        <v>13</v>
      </c>
      <c r="I19" s="9">
        <v>0</v>
      </c>
      <c r="J19" s="8">
        <v>0</v>
      </c>
      <c r="K19" s="9">
        <v>3</v>
      </c>
      <c r="L19" s="16">
        <f t="shared" si="0"/>
        <v>29</v>
      </c>
      <c r="M19" s="17">
        <v>4.1666666666666664E-2</v>
      </c>
      <c r="N19" s="17">
        <f t="shared" si="1"/>
        <v>1.2083333333333333</v>
      </c>
      <c r="O19" s="19">
        <f t="shared" si="2"/>
        <v>1</v>
      </c>
      <c r="P19" s="20">
        <v>0.16666666666666666</v>
      </c>
      <c r="Q19" s="20">
        <f t="shared" si="3"/>
        <v>0.16666666666666666</v>
      </c>
      <c r="R19" s="9">
        <f t="shared" si="4"/>
        <v>38</v>
      </c>
      <c r="S19" s="8">
        <v>6.9444444444444447E-4</v>
      </c>
      <c r="T19" s="8">
        <f t="shared" si="5"/>
        <v>2.6388888888888889E-2</v>
      </c>
      <c r="U19" s="22">
        <f t="shared" si="6"/>
        <v>2.6388888888889017E-2</v>
      </c>
      <c r="V19" s="22">
        <v>6.9444444444444447E-4</v>
      </c>
      <c r="W19" s="22">
        <f t="shared" si="7"/>
        <v>2.6388888888889017E-2</v>
      </c>
      <c r="X19" s="8">
        <f t="shared" si="8"/>
        <v>1.4277777777777778</v>
      </c>
      <c r="Y19" s="23">
        <f t="shared" si="9"/>
        <v>3.177777777777778</v>
      </c>
      <c r="Z19" s="24">
        <v>7</v>
      </c>
      <c r="AA19" s="25">
        <f t="shared" si="21"/>
        <v>1.3168345323741006</v>
      </c>
      <c r="AB19" s="11"/>
      <c r="AC19" s="11"/>
    </row>
    <row r="20" spans="1:29" ht="33.75" customHeight="1">
      <c r="A20" s="6">
        <v>8</v>
      </c>
      <c r="B20" s="12" t="s">
        <v>41</v>
      </c>
      <c r="C20" s="12" t="s">
        <v>53</v>
      </c>
      <c r="D20" s="13" t="s">
        <v>111</v>
      </c>
      <c r="E20" s="27"/>
      <c r="F20" s="8">
        <v>1.75</v>
      </c>
      <c r="G20" s="8">
        <v>1.75</v>
      </c>
      <c r="H20" s="9">
        <v>10</v>
      </c>
      <c r="I20" s="9">
        <v>0</v>
      </c>
      <c r="J20" s="8">
        <v>0</v>
      </c>
      <c r="K20" s="9">
        <v>3</v>
      </c>
      <c r="L20" s="16">
        <f t="shared" si="0"/>
        <v>32</v>
      </c>
      <c r="M20" s="17">
        <v>4.1666666666666664E-2</v>
      </c>
      <c r="N20" s="17">
        <f t="shared" si="1"/>
        <v>1.3333333333333333</v>
      </c>
      <c r="O20" s="19">
        <f t="shared" si="2"/>
        <v>1</v>
      </c>
      <c r="P20" s="20">
        <v>0.16666666666666666</v>
      </c>
      <c r="Q20" s="20">
        <f t="shared" si="3"/>
        <v>0.16666666666666666</v>
      </c>
      <c r="R20" s="9">
        <f t="shared" si="4"/>
        <v>38</v>
      </c>
      <c r="S20" s="8">
        <v>6.9444444444444447E-4</v>
      </c>
      <c r="T20" s="8">
        <f t="shared" si="5"/>
        <v>2.6388888888888889E-2</v>
      </c>
      <c r="U20" s="22">
        <f t="shared" si="6"/>
        <v>0</v>
      </c>
      <c r="V20" s="22">
        <v>6.9444444444444447E-4</v>
      </c>
      <c r="W20" s="22">
        <f t="shared" si="7"/>
        <v>0</v>
      </c>
      <c r="X20" s="8">
        <f t="shared" si="8"/>
        <v>1.5263888888888888</v>
      </c>
      <c r="Y20" s="23">
        <f t="shared" si="9"/>
        <v>3.2763888888888886</v>
      </c>
      <c r="Z20" s="24">
        <v>8</v>
      </c>
      <c r="AA20" s="25">
        <f t="shared" si="21"/>
        <v>1.3576978417266186</v>
      </c>
      <c r="AB20" s="27"/>
      <c r="AC20" s="27"/>
    </row>
    <row r="21" spans="1:29" ht="33.75" customHeight="1">
      <c r="A21" s="6">
        <v>9</v>
      </c>
      <c r="B21" s="12" t="s">
        <v>42</v>
      </c>
      <c r="C21" s="12" t="s">
        <v>84</v>
      </c>
      <c r="D21" s="13" t="s">
        <v>112</v>
      </c>
      <c r="E21" s="27"/>
      <c r="F21" s="8">
        <v>1.75</v>
      </c>
      <c r="G21" s="8">
        <v>1.75</v>
      </c>
      <c r="H21" s="9">
        <v>8</v>
      </c>
      <c r="I21" s="9">
        <v>0</v>
      </c>
      <c r="J21" s="8">
        <v>0</v>
      </c>
      <c r="K21" s="9">
        <v>0</v>
      </c>
      <c r="L21" s="16">
        <f t="shared" si="0"/>
        <v>34</v>
      </c>
      <c r="M21" s="17">
        <v>4.1666666666666664E-2</v>
      </c>
      <c r="N21" s="17">
        <f t="shared" si="1"/>
        <v>1.4166666666666665</v>
      </c>
      <c r="O21" s="19">
        <f t="shared" si="2"/>
        <v>1</v>
      </c>
      <c r="P21" s="20">
        <v>0.16666666666666666</v>
      </c>
      <c r="Q21" s="20">
        <f t="shared" si="3"/>
        <v>0.16666666666666666</v>
      </c>
      <c r="R21" s="9">
        <f t="shared" si="4"/>
        <v>41</v>
      </c>
      <c r="S21" s="8">
        <v>6.9444444444444447E-4</v>
      </c>
      <c r="T21" s="8">
        <f t="shared" si="5"/>
        <v>2.8472222222222222E-2</v>
      </c>
      <c r="U21" s="22">
        <f t="shared" si="6"/>
        <v>0</v>
      </c>
      <c r="V21" s="22">
        <v>6.9444444444444447E-4</v>
      </c>
      <c r="W21" s="22">
        <f t="shared" si="7"/>
        <v>0</v>
      </c>
      <c r="X21" s="8">
        <f t="shared" si="8"/>
        <v>1.6118055555555555</v>
      </c>
      <c r="Y21" s="23">
        <f t="shared" si="9"/>
        <v>3.3618055555555557</v>
      </c>
      <c r="Z21" s="24">
        <v>9</v>
      </c>
      <c r="AA21" s="25">
        <f t="shared" si="21"/>
        <v>1.393093525179856</v>
      </c>
      <c r="AB21" s="27"/>
      <c r="AC21" s="1" t="s">
        <v>88</v>
      </c>
    </row>
    <row r="22" spans="1:29" ht="33.75" customHeight="1">
      <c r="A22" s="6">
        <v>10</v>
      </c>
      <c r="B22" s="12" t="s">
        <v>41</v>
      </c>
      <c r="C22" s="12" t="s">
        <v>35</v>
      </c>
      <c r="D22" s="13" t="s">
        <v>90</v>
      </c>
      <c r="E22" s="7"/>
      <c r="F22" s="8">
        <v>1.75</v>
      </c>
      <c r="G22" s="8">
        <v>1.8340277777777776</v>
      </c>
      <c r="H22" s="9">
        <v>12</v>
      </c>
      <c r="I22" s="9">
        <v>1</v>
      </c>
      <c r="J22" s="8">
        <v>9.0277777777777787E-3</v>
      </c>
      <c r="K22" s="9">
        <v>0</v>
      </c>
      <c r="L22" s="16">
        <f t="shared" si="0"/>
        <v>30</v>
      </c>
      <c r="M22" s="17">
        <v>4.1666666666666664E-2</v>
      </c>
      <c r="N22" s="17">
        <f t="shared" si="1"/>
        <v>1.25</v>
      </c>
      <c r="O22" s="19">
        <f t="shared" si="2"/>
        <v>0</v>
      </c>
      <c r="P22" s="20">
        <v>0.16666666666666666</v>
      </c>
      <c r="Q22" s="20">
        <f t="shared" si="3"/>
        <v>0</v>
      </c>
      <c r="R22" s="9">
        <f t="shared" si="4"/>
        <v>41</v>
      </c>
      <c r="S22" s="8">
        <v>6.9444444444444447E-4</v>
      </c>
      <c r="T22" s="8">
        <f t="shared" si="5"/>
        <v>2.8472222222222222E-2</v>
      </c>
      <c r="U22" s="22">
        <f t="shared" si="6"/>
        <v>8.402777777777759E-2</v>
      </c>
      <c r="V22" s="22">
        <v>6.9444444444444447E-4</v>
      </c>
      <c r="W22" s="22">
        <f t="shared" si="7"/>
        <v>8.402777777777759E-2</v>
      </c>
      <c r="X22" s="8">
        <f t="shared" si="8"/>
        <v>1.3624999999999998</v>
      </c>
      <c r="Y22" s="23">
        <f t="shared" si="9"/>
        <v>3.1124999999999998</v>
      </c>
      <c r="Z22" s="24">
        <v>10</v>
      </c>
      <c r="AA22" s="25">
        <f t="shared" si="21"/>
        <v>1.2897841726618704</v>
      </c>
      <c r="AB22" s="10"/>
      <c r="AC22" s="10"/>
    </row>
    <row r="23" spans="1:29" ht="33.75" customHeight="1">
      <c r="A23" s="6">
        <v>11</v>
      </c>
      <c r="B23" s="12" t="s">
        <v>41</v>
      </c>
      <c r="C23" s="12" t="s">
        <v>34</v>
      </c>
      <c r="D23" s="13" t="s">
        <v>76</v>
      </c>
      <c r="E23" s="26"/>
      <c r="F23" s="8">
        <v>1.75</v>
      </c>
      <c r="G23" s="8">
        <v>1.8340277777777776</v>
      </c>
      <c r="H23" s="28">
        <v>6</v>
      </c>
      <c r="I23" s="28">
        <v>1</v>
      </c>
      <c r="J23" s="8">
        <v>4.5833333333333337E-2</v>
      </c>
      <c r="K23" s="9">
        <v>0</v>
      </c>
      <c r="L23" s="16">
        <f t="shared" si="0"/>
        <v>36</v>
      </c>
      <c r="M23" s="17">
        <v>4.1666666666666664E-2</v>
      </c>
      <c r="N23" s="17">
        <f t="shared" si="1"/>
        <v>1.5</v>
      </c>
      <c r="O23" s="19">
        <f t="shared" si="2"/>
        <v>0</v>
      </c>
      <c r="P23" s="20">
        <v>0.16666666666666666</v>
      </c>
      <c r="Q23" s="20">
        <f t="shared" si="3"/>
        <v>0</v>
      </c>
      <c r="R23" s="9">
        <f t="shared" si="4"/>
        <v>41</v>
      </c>
      <c r="S23" s="8">
        <v>6.9444444444444447E-4</v>
      </c>
      <c r="T23" s="8">
        <f t="shared" si="5"/>
        <v>2.8472222222222222E-2</v>
      </c>
      <c r="U23" s="22">
        <f t="shared" si="6"/>
        <v>8.402777777777759E-2</v>
      </c>
      <c r="V23" s="22">
        <v>6.9444444444444447E-4</v>
      </c>
      <c r="W23" s="22">
        <f t="shared" si="7"/>
        <v>8.402777777777759E-2</v>
      </c>
      <c r="X23" s="8">
        <f t="shared" si="8"/>
        <v>1.6124999999999998</v>
      </c>
      <c r="Y23" s="23">
        <f t="shared" si="9"/>
        <v>3.3624999999999998</v>
      </c>
      <c r="Z23" s="24">
        <v>11</v>
      </c>
      <c r="AA23" s="25">
        <f t="shared" si="21"/>
        <v>1.3933812949640285</v>
      </c>
      <c r="AB23" s="10"/>
      <c r="AC23" s="10"/>
    </row>
    <row r="24" spans="1:29" ht="33.75" customHeight="1">
      <c r="A24" s="6">
        <v>12</v>
      </c>
      <c r="B24" s="12" t="s">
        <v>41</v>
      </c>
      <c r="C24" s="12" t="s">
        <v>33</v>
      </c>
      <c r="D24" s="13" t="s">
        <v>45</v>
      </c>
      <c r="E24" s="7"/>
      <c r="F24" s="8">
        <v>1.75</v>
      </c>
      <c r="G24" s="8">
        <v>1.8340277777777776</v>
      </c>
      <c r="H24" s="9">
        <v>8</v>
      </c>
      <c r="I24" s="9">
        <v>1</v>
      </c>
      <c r="J24" s="8">
        <v>2.0833333333333332E-2</v>
      </c>
      <c r="K24" s="9">
        <v>0</v>
      </c>
      <c r="L24" s="16">
        <f t="shared" si="0"/>
        <v>34</v>
      </c>
      <c r="M24" s="17">
        <v>4.1666666666666664E-2</v>
      </c>
      <c r="N24" s="17">
        <f t="shared" si="1"/>
        <v>1.4166666666666665</v>
      </c>
      <c r="O24" s="19">
        <f t="shared" si="2"/>
        <v>0</v>
      </c>
      <c r="P24" s="20">
        <v>0.16666666666666666</v>
      </c>
      <c r="Q24" s="20">
        <f t="shared" si="3"/>
        <v>0</v>
      </c>
      <c r="R24" s="9">
        <f t="shared" si="4"/>
        <v>41</v>
      </c>
      <c r="S24" s="8">
        <v>6.9444444444444447E-4</v>
      </c>
      <c r="T24" s="8">
        <f t="shared" si="5"/>
        <v>2.8472222222222222E-2</v>
      </c>
      <c r="U24" s="22">
        <f t="shared" si="6"/>
        <v>8.402777777777759E-2</v>
      </c>
      <c r="V24" s="22">
        <v>6.9444444444444447E-4</v>
      </c>
      <c r="W24" s="22">
        <f t="shared" si="7"/>
        <v>8.402777777777759E-2</v>
      </c>
      <c r="X24" s="8">
        <f t="shared" si="8"/>
        <v>1.5291666666666663</v>
      </c>
      <c r="Y24" s="23">
        <f t="shared" si="9"/>
        <v>3.2791666666666663</v>
      </c>
      <c r="Z24" s="24">
        <v>12</v>
      </c>
      <c r="AA24" s="25">
        <f t="shared" si="21"/>
        <v>1.358848920863309</v>
      </c>
      <c r="AB24" s="10"/>
      <c r="AC24" s="10"/>
    </row>
    <row r="25" spans="1:29" ht="33.75" customHeight="1">
      <c r="A25" s="6">
        <v>13</v>
      </c>
      <c r="B25" s="12" t="s">
        <v>40</v>
      </c>
      <c r="C25" s="12" t="s">
        <v>32</v>
      </c>
      <c r="D25" s="13" t="s">
        <v>44</v>
      </c>
      <c r="E25" s="26"/>
      <c r="F25" s="8">
        <v>1.75</v>
      </c>
      <c r="G25" s="8">
        <v>1.8340277777777776</v>
      </c>
      <c r="H25" s="9">
        <v>7</v>
      </c>
      <c r="I25" s="9">
        <v>0</v>
      </c>
      <c r="J25" s="8">
        <v>0</v>
      </c>
      <c r="K25" s="9">
        <v>0</v>
      </c>
      <c r="L25" s="16">
        <f t="shared" si="0"/>
        <v>35</v>
      </c>
      <c r="M25" s="17">
        <v>4.1666666666666664E-2</v>
      </c>
      <c r="N25" s="17">
        <f t="shared" si="1"/>
        <v>1.4583333333333333</v>
      </c>
      <c r="O25" s="19">
        <f t="shared" si="2"/>
        <v>1</v>
      </c>
      <c r="P25" s="20">
        <v>0.16666666666666666</v>
      </c>
      <c r="Q25" s="20">
        <f t="shared" si="3"/>
        <v>0.16666666666666666</v>
      </c>
      <c r="R25" s="9">
        <f t="shared" si="4"/>
        <v>41</v>
      </c>
      <c r="S25" s="8">
        <v>6.9444444444444447E-4</v>
      </c>
      <c r="T25" s="8">
        <f t="shared" si="5"/>
        <v>2.8472222222222222E-2</v>
      </c>
      <c r="U25" s="22">
        <f t="shared" si="6"/>
        <v>8.402777777777759E-2</v>
      </c>
      <c r="V25" s="22">
        <v>6.9444444444444447E-4</v>
      </c>
      <c r="W25" s="22">
        <f t="shared" si="7"/>
        <v>8.402777777777759E-2</v>
      </c>
      <c r="X25" s="8">
        <f t="shared" si="8"/>
        <v>1.7374999999999998</v>
      </c>
      <c r="Y25" s="23">
        <f t="shared" si="9"/>
        <v>3.4874999999999998</v>
      </c>
      <c r="Z25" s="24">
        <v>13</v>
      </c>
      <c r="AA25" s="25">
        <f t="shared" si="21"/>
        <v>1.4451798561151077</v>
      </c>
      <c r="AB25" s="10"/>
      <c r="AC25" s="10"/>
    </row>
    <row r="26" spans="1:29" ht="33.75" customHeight="1">
      <c r="A26" s="6">
        <v>14</v>
      </c>
      <c r="B26" s="12" t="s">
        <v>40</v>
      </c>
      <c r="C26" s="12" t="s">
        <v>49</v>
      </c>
      <c r="D26" s="13" t="s">
        <v>56</v>
      </c>
      <c r="E26" s="7"/>
      <c r="F26" s="8">
        <v>1.75</v>
      </c>
      <c r="G26" s="8">
        <v>1.8340277777777776</v>
      </c>
      <c r="H26" s="9">
        <v>8</v>
      </c>
      <c r="I26" s="9">
        <v>1</v>
      </c>
      <c r="J26" s="8">
        <v>3.0555555555555555E-2</v>
      </c>
      <c r="K26" s="9">
        <v>0</v>
      </c>
      <c r="L26" s="16">
        <f t="shared" si="0"/>
        <v>34</v>
      </c>
      <c r="M26" s="17">
        <v>4.1666666666666664E-2</v>
      </c>
      <c r="N26" s="17">
        <f t="shared" si="1"/>
        <v>1.4166666666666665</v>
      </c>
      <c r="O26" s="19">
        <f t="shared" si="2"/>
        <v>0</v>
      </c>
      <c r="P26" s="20">
        <v>0.16666666666666666</v>
      </c>
      <c r="Q26" s="20">
        <f t="shared" si="3"/>
        <v>0</v>
      </c>
      <c r="R26" s="9">
        <f t="shared" si="4"/>
        <v>41</v>
      </c>
      <c r="S26" s="8">
        <v>6.9444444444444447E-4</v>
      </c>
      <c r="T26" s="8">
        <f t="shared" si="5"/>
        <v>2.8472222222222222E-2</v>
      </c>
      <c r="U26" s="22">
        <f t="shared" si="6"/>
        <v>8.402777777777759E-2</v>
      </c>
      <c r="V26" s="22">
        <v>6.9444444444444447E-4</v>
      </c>
      <c r="W26" s="22">
        <f t="shared" si="7"/>
        <v>8.402777777777759E-2</v>
      </c>
      <c r="X26" s="8">
        <f t="shared" si="8"/>
        <v>1.5291666666666663</v>
      </c>
      <c r="Y26" s="23">
        <f t="shared" si="9"/>
        <v>3.2791666666666663</v>
      </c>
      <c r="Z26" s="24">
        <v>14</v>
      </c>
      <c r="AA26" s="25">
        <f t="shared" si="21"/>
        <v>1.358848920863309</v>
      </c>
      <c r="AB26" s="10"/>
      <c r="AC26" s="10"/>
    </row>
    <row r="27" spans="1:29" ht="33.75" customHeight="1">
      <c r="A27" s="6">
        <v>15</v>
      </c>
      <c r="B27" s="12" t="s">
        <v>40</v>
      </c>
      <c r="C27" s="12" t="s">
        <v>55</v>
      </c>
      <c r="D27" s="13" t="s">
        <v>57</v>
      </c>
      <c r="F27" s="8">
        <v>1.75</v>
      </c>
      <c r="G27" s="8">
        <v>1.75</v>
      </c>
      <c r="H27" s="9">
        <v>1</v>
      </c>
      <c r="I27" s="9">
        <v>0</v>
      </c>
      <c r="J27" s="8">
        <v>0</v>
      </c>
      <c r="K27" s="9">
        <v>0</v>
      </c>
      <c r="L27" s="16">
        <f t="shared" si="0"/>
        <v>41</v>
      </c>
      <c r="M27" s="17">
        <v>4.1666666666666664E-2</v>
      </c>
      <c r="N27" s="17">
        <f t="shared" si="1"/>
        <v>1.7083333333333333</v>
      </c>
      <c r="O27" s="19">
        <f t="shared" si="2"/>
        <v>1</v>
      </c>
      <c r="P27" s="20">
        <v>0.16666666666666666</v>
      </c>
      <c r="Q27" s="20">
        <f t="shared" si="3"/>
        <v>0.16666666666666666</v>
      </c>
      <c r="R27" s="9">
        <f t="shared" si="4"/>
        <v>41</v>
      </c>
      <c r="S27" s="8">
        <v>6.9444444444444447E-4</v>
      </c>
      <c r="T27" s="8">
        <f t="shared" si="5"/>
        <v>2.8472222222222222E-2</v>
      </c>
      <c r="U27" s="22">
        <f t="shared" si="6"/>
        <v>0</v>
      </c>
      <c r="V27" s="22">
        <v>6.9444444444444447E-4</v>
      </c>
      <c r="W27" s="22">
        <f>U27*V27</f>
        <v>0</v>
      </c>
      <c r="X27" s="8">
        <f t="shared" si="8"/>
        <v>1.9034722222222222</v>
      </c>
      <c r="Y27" s="23">
        <f t="shared" si="9"/>
        <v>3.6534722222222222</v>
      </c>
      <c r="Z27" s="24">
        <v>15</v>
      </c>
      <c r="AA27" s="25">
        <f t="shared" si="21"/>
        <v>1.513956834532374</v>
      </c>
      <c r="AB27" s="27"/>
      <c r="AC27" s="1" t="s">
        <v>88</v>
      </c>
    </row>
    <row r="28" spans="1:29" ht="33.75" customHeight="1">
      <c r="A28" s="6">
        <v>16</v>
      </c>
      <c r="B28" s="12" t="s">
        <v>42</v>
      </c>
      <c r="C28" s="12" t="s">
        <v>54</v>
      </c>
      <c r="D28" s="13" t="s">
        <v>113</v>
      </c>
      <c r="F28" s="8">
        <v>1.75</v>
      </c>
      <c r="G28" s="8">
        <v>1.8416666666666668</v>
      </c>
      <c r="H28" s="9">
        <v>1</v>
      </c>
      <c r="I28" s="9">
        <v>0</v>
      </c>
      <c r="J28" s="8">
        <v>0</v>
      </c>
      <c r="K28" s="9">
        <v>0</v>
      </c>
      <c r="L28" s="16">
        <f t="shared" si="0"/>
        <v>41</v>
      </c>
      <c r="M28" s="17">
        <v>4.1666666666666664E-2</v>
      </c>
      <c r="N28" s="17">
        <f t="shared" si="1"/>
        <v>1.7083333333333333</v>
      </c>
      <c r="O28" s="19">
        <f t="shared" si="2"/>
        <v>1</v>
      </c>
      <c r="P28" s="20">
        <v>0.16666666666666666</v>
      </c>
      <c r="Q28" s="20">
        <f t="shared" si="3"/>
        <v>0.16666666666666666</v>
      </c>
      <c r="R28" s="9">
        <f t="shared" si="4"/>
        <v>41</v>
      </c>
      <c r="S28" s="8">
        <v>6.9444444444444447E-4</v>
      </c>
      <c r="T28" s="8">
        <f t="shared" si="5"/>
        <v>2.8472222222222222E-2</v>
      </c>
      <c r="U28" s="22">
        <f t="shared" si="6"/>
        <v>9.1666666666666785E-2</v>
      </c>
      <c r="V28" s="22">
        <v>6.9444444444444447E-4</v>
      </c>
      <c r="W28" s="22">
        <f>U28</f>
        <v>9.1666666666666785E-2</v>
      </c>
      <c r="X28" s="8">
        <f t="shared" si="8"/>
        <v>1.995138888888889</v>
      </c>
      <c r="Y28" s="23">
        <f t="shared" si="9"/>
        <v>3.745138888888889</v>
      </c>
      <c r="Z28" s="24">
        <v>16</v>
      </c>
      <c r="AA28" s="25">
        <f t="shared" si="21"/>
        <v>1.5519424460431654</v>
      </c>
      <c r="AB28" s="27"/>
      <c r="AC28" s="1" t="s">
        <v>88</v>
      </c>
    </row>
    <row r="31" spans="1:29">
      <c r="B31" s="1" t="s">
        <v>24</v>
      </c>
      <c r="I31" s="1" t="s">
        <v>87</v>
      </c>
    </row>
    <row r="33" spans="2:9">
      <c r="B33" s="1" t="s">
        <v>25</v>
      </c>
      <c r="I33" s="1" t="s">
        <v>86</v>
      </c>
    </row>
  </sheetData>
  <autoFilter ref="A12:AD12">
    <sortState ref="A15:AC28">
      <sortCondition ref="Y12"/>
    </sortState>
  </autoFilter>
  <mergeCells count="23">
    <mergeCell ref="AC10:AC12"/>
    <mergeCell ref="X11:X12"/>
    <mergeCell ref="A1:AB1"/>
    <mergeCell ref="A2:AB2"/>
    <mergeCell ref="A4:AB4"/>
    <mergeCell ref="A6:AB6"/>
    <mergeCell ref="A8:AB8"/>
    <mergeCell ref="A10:A12"/>
    <mergeCell ref="B10:B12"/>
    <mergeCell ref="D10:D12"/>
    <mergeCell ref="E10:E12"/>
    <mergeCell ref="G10:G12"/>
    <mergeCell ref="L10:X10"/>
    <mergeCell ref="Y10:Y12"/>
    <mergeCell ref="Z10:Z12"/>
    <mergeCell ref="AA10:AA12"/>
    <mergeCell ref="AB10:AB12"/>
    <mergeCell ref="C10:C12"/>
    <mergeCell ref="H10:H11"/>
    <mergeCell ref="I10:I11"/>
    <mergeCell ref="K10:K11"/>
    <mergeCell ref="J10:J11"/>
    <mergeCell ref="F10:F1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Ж3 класс</vt:lpstr>
      <vt:lpstr>М3 класс</vt:lpstr>
      <vt:lpstr>Ж2класс</vt:lpstr>
      <vt:lpstr>М2класс</vt:lpstr>
      <vt:lpstr>ГРУППА</vt:lpstr>
      <vt:lpstr>СВЯЗКА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user085</dc:creator>
  <cp:lastModifiedBy>mihailcheremnov</cp:lastModifiedBy>
  <cp:lastPrinted>2016-09-27T11:06:21Z</cp:lastPrinted>
  <dcterms:created xsi:type="dcterms:W3CDTF">2016-09-12T04:06:41Z</dcterms:created>
  <dcterms:modified xsi:type="dcterms:W3CDTF">2016-09-30T19:10:34Z</dcterms:modified>
</cp:coreProperties>
</file>